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c3efb697c9fee2ed/Washington PC folders/CURRENT MEETINGS 2021/Finance Meeting Jan 2025/"/>
    </mc:Choice>
  </mc:AlternateContent>
  <xr:revisionPtr revIDLastSave="0" documentId="8_{2B03E86E-D7E2-4067-888E-16BBE88E7F31}" xr6:coauthVersionLast="47" xr6:coauthVersionMax="47" xr10:uidLastSave="{00000000-0000-0000-0000-000000000000}"/>
  <bookViews>
    <workbookView xWindow="-110" yWindow="-110" windowWidth="19420" windowHeight="11620" firstSheet="1" activeTab="1" xr2:uid="{00000000-000D-0000-FFFF-FFFF00000000}"/>
  </bookViews>
  <sheets>
    <sheet name="How to use the spreadsheet" sheetId="1" state="hidden" r:id="rId1"/>
    <sheet name="Summary" sheetId="4" r:id="rId2"/>
    <sheet name="Council Budget" sheetId="2" r:id="rId3"/>
    <sheet name="Calculations" sheetId="3" r:id="rId4"/>
  </sheets>
  <definedNames>
    <definedName name="_xlnm.Print_Area" localSheetId="2">'Council Budget'!$A$1:$R$100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4" l="1"/>
  <c r="K69" i="2"/>
  <c r="C68" i="4"/>
  <c r="C65" i="4"/>
  <c r="C64" i="4"/>
  <c r="C63" i="4"/>
  <c r="C62" i="4"/>
  <c r="C61" i="4"/>
  <c r="G61" i="4" s="1"/>
  <c r="C59" i="4"/>
  <c r="G59" i="4" s="1"/>
  <c r="E54" i="4"/>
  <c r="E53" i="4"/>
  <c r="E52" i="4"/>
  <c r="E55" i="4" s="1"/>
  <c r="E69" i="4"/>
  <c r="E68" i="4"/>
  <c r="G68" i="4" s="1"/>
  <c r="E67" i="4"/>
  <c r="E66" i="4"/>
  <c r="E65" i="4"/>
  <c r="G65" i="4" s="1"/>
  <c r="E64" i="4"/>
  <c r="G64" i="4" s="1"/>
  <c r="E63" i="4"/>
  <c r="G63" i="4" s="1"/>
  <c r="E62" i="4"/>
  <c r="G62" i="4" s="1"/>
  <c r="E61" i="4"/>
  <c r="E70" i="4" s="1"/>
  <c r="E60" i="4"/>
  <c r="G11" i="4"/>
  <c r="E45" i="4"/>
  <c r="E44" i="4"/>
  <c r="E43" i="4"/>
  <c r="E42" i="4"/>
  <c r="E41" i="4"/>
  <c r="E40" i="4"/>
  <c r="E39" i="4"/>
  <c r="E38" i="4"/>
  <c r="E37" i="4"/>
  <c r="E36" i="4"/>
  <c r="E35" i="4"/>
  <c r="E34" i="4"/>
  <c r="E33" i="4"/>
  <c r="E32" i="4"/>
  <c r="E46" i="4"/>
  <c r="C77" i="4" s="1"/>
  <c r="E28" i="4"/>
  <c r="E27" i="4"/>
  <c r="E26" i="4"/>
  <c r="E25" i="4"/>
  <c r="E24" i="4"/>
  <c r="E23" i="4"/>
  <c r="E22" i="4"/>
  <c r="E21" i="4"/>
  <c r="E20" i="4"/>
  <c r="E19" i="4"/>
  <c r="E18" i="4"/>
  <c r="E17" i="4"/>
  <c r="E16" i="4"/>
  <c r="E15" i="4"/>
  <c r="E14" i="4"/>
  <c r="E13" i="4"/>
  <c r="E12" i="4"/>
  <c r="E11" i="4"/>
  <c r="C11" i="4"/>
  <c r="E10" i="4"/>
  <c r="G10" i="4" s="1"/>
  <c r="C10" i="4"/>
  <c r="E9" i="4"/>
  <c r="E8" i="4"/>
  <c r="C79" i="4" l="1"/>
  <c r="E29" i="4"/>
  <c r="F30" i="2"/>
  <c r="C76" i="4" l="1"/>
  <c r="C78" i="4" s="1"/>
  <c r="C80" i="4" s="1"/>
  <c r="C91" i="4" s="1"/>
  <c r="E72" i="4"/>
  <c r="F30" i="3"/>
  <c r="D19" i="3"/>
  <c r="D32" i="3" s="1"/>
  <c r="D15" i="3"/>
  <c r="D33" i="3" s="1"/>
  <c r="D7" i="3"/>
  <c r="K45" i="2"/>
  <c r="C45" i="4" s="1"/>
  <c r="G45" i="4" s="1"/>
  <c r="K44" i="2"/>
  <c r="K43" i="2"/>
  <c r="C43" i="4" s="1"/>
  <c r="G43" i="4" s="1"/>
  <c r="K42" i="2"/>
  <c r="K41" i="2"/>
  <c r="C41" i="4" s="1"/>
  <c r="G41" i="4" s="1"/>
  <c r="K40" i="2"/>
  <c r="K39" i="2"/>
  <c r="K38" i="2"/>
  <c r="K37" i="2"/>
  <c r="K36" i="2"/>
  <c r="C36" i="4" s="1"/>
  <c r="G36" i="4" s="1"/>
  <c r="K35" i="2"/>
  <c r="K34" i="2"/>
  <c r="K33" i="2"/>
  <c r="K32" i="2"/>
  <c r="K28" i="2"/>
  <c r="K27" i="2"/>
  <c r="C27" i="4" s="1"/>
  <c r="G27" i="4" s="1"/>
  <c r="K26" i="2"/>
  <c r="K25" i="2"/>
  <c r="K24" i="2"/>
  <c r="C24" i="4" s="1"/>
  <c r="G24" i="4" s="1"/>
  <c r="K23" i="2"/>
  <c r="C23" i="4" s="1"/>
  <c r="G23" i="4" s="1"/>
  <c r="K22" i="2"/>
  <c r="C22" i="4" s="1"/>
  <c r="G22" i="4" s="1"/>
  <c r="K21" i="2"/>
  <c r="C21" i="4" s="1"/>
  <c r="G21" i="4" s="1"/>
  <c r="K20" i="2"/>
  <c r="C20" i="4" s="1"/>
  <c r="G20" i="4" s="1"/>
  <c r="K19" i="2"/>
  <c r="K18" i="2"/>
  <c r="K17" i="2"/>
  <c r="K16" i="2"/>
  <c r="K15" i="2"/>
  <c r="C15" i="4" s="1"/>
  <c r="G15" i="4" s="1"/>
  <c r="K52" i="2"/>
  <c r="M52" i="2" s="1"/>
  <c r="C52" i="4" s="1"/>
  <c r="M67" i="2"/>
  <c r="C67" i="4" s="1"/>
  <c r="G67" i="4" s="1"/>
  <c r="M66" i="2"/>
  <c r="C66" i="4" s="1"/>
  <c r="G66" i="4" s="1"/>
  <c r="M69" i="2"/>
  <c r="C69" i="4" s="1"/>
  <c r="O46" i="2"/>
  <c r="C77" i="2" s="1"/>
  <c r="J46" i="2"/>
  <c r="I46" i="2"/>
  <c r="H46" i="2"/>
  <c r="G46" i="2"/>
  <c r="F46" i="2"/>
  <c r="E46" i="2"/>
  <c r="D46" i="2"/>
  <c r="C46" i="2"/>
  <c r="M54" i="2"/>
  <c r="C54" i="4" s="1"/>
  <c r="G54" i="4" s="1"/>
  <c r="D55" i="2"/>
  <c r="M43" i="2"/>
  <c r="C29" i="2"/>
  <c r="D29" i="2"/>
  <c r="E29" i="2"/>
  <c r="F29" i="2"/>
  <c r="G29" i="2"/>
  <c r="H29" i="2"/>
  <c r="I29" i="2"/>
  <c r="J29" i="2"/>
  <c r="O29" i="2"/>
  <c r="M27" i="2"/>
  <c r="M24" i="2"/>
  <c r="M20" i="2"/>
  <c r="M23" i="2"/>
  <c r="M15" i="2"/>
  <c r="K8" i="2"/>
  <c r="C8" i="4" s="1"/>
  <c r="J70" i="2"/>
  <c r="F70" i="2"/>
  <c r="D70" i="2"/>
  <c r="C70" i="2"/>
  <c r="K60" i="2"/>
  <c r="M60" i="2" s="1"/>
  <c r="C60" i="4" s="1"/>
  <c r="G60" i="4" s="1"/>
  <c r="K59" i="2"/>
  <c r="K58" i="2"/>
  <c r="M58" i="2" s="1"/>
  <c r="C58" i="4" s="1"/>
  <c r="G58" i="4" s="1"/>
  <c r="O55" i="2"/>
  <c r="J55" i="2"/>
  <c r="I55" i="2"/>
  <c r="H55" i="2"/>
  <c r="G55" i="2"/>
  <c r="F55" i="2"/>
  <c r="E55" i="2"/>
  <c r="C55" i="2"/>
  <c r="K53" i="2"/>
  <c r="M53" i="2" s="1"/>
  <c r="C53" i="4" s="1"/>
  <c r="G53" i="4" s="1"/>
  <c r="K14" i="2"/>
  <c r="K13" i="2"/>
  <c r="K12" i="2"/>
  <c r="K9" i="2"/>
  <c r="M26" i="2" l="1"/>
  <c r="C26" i="4"/>
  <c r="G26" i="4" s="1"/>
  <c r="M9" i="2"/>
  <c r="C9" i="4"/>
  <c r="G9" i="4" s="1"/>
  <c r="M28" i="2"/>
  <c r="C28" i="4"/>
  <c r="G28" i="4" s="1"/>
  <c r="M12" i="2"/>
  <c r="C12" i="4"/>
  <c r="G12" i="4" s="1"/>
  <c r="M32" i="2"/>
  <c r="C32" i="4"/>
  <c r="M13" i="2"/>
  <c r="C13" i="4"/>
  <c r="G13" i="4" s="1"/>
  <c r="G52" i="4"/>
  <c r="G55" i="4" s="1"/>
  <c r="C55" i="4"/>
  <c r="M33" i="2"/>
  <c r="C33" i="4"/>
  <c r="G33" i="4" s="1"/>
  <c r="M14" i="2"/>
  <c r="C14" i="4"/>
  <c r="G14" i="4" s="1"/>
  <c r="M34" i="2"/>
  <c r="M46" i="2" s="1"/>
  <c r="C34" i="4"/>
  <c r="G34" i="4" s="1"/>
  <c r="G8" i="4"/>
  <c r="M16" i="2"/>
  <c r="C16" i="4"/>
  <c r="G16" i="4" s="1"/>
  <c r="M35" i="2"/>
  <c r="C35" i="4"/>
  <c r="G35" i="4" s="1"/>
  <c r="M17" i="2"/>
  <c r="C17" i="4"/>
  <c r="G17" i="4" s="1"/>
  <c r="M18" i="2"/>
  <c r="C18" i="4"/>
  <c r="G18" i="4" s="1"/>
  <c r="M37" i="2"/>
  <c r="C37" i="4"/>
  <c r="G37" i="4" s="1"/>
  <c r="M19" i="2"/>
  <c r="C19" i="4"/>
  <c r="G19" i="4" s="1"/>
  <c r="M38" i="2"/>
  <c r="C38" i="4"/>
  <c r="G38" i="4" s="1"/>
  <c r="M39" i="2"/>
  <c r="C39" i="4"/>
  <c r="G39" i="4" s="1"/>
  <c r="M40" i="2"/>
  <c r="C40" i="4"/>
  <c r="G40" i="4" s="1"/>
  <c r="M42" i="2"/>
  <c r="C42" i="4"/>
  <c r="G42" i="4" s="1"/>
  <c r="M25" i="2"/>
  <c r="C25" i="4"/>
  <c r="G25" i="4" s="1"/>
  <c r="M44" i="2"/>
  <c r="C44" i="4"/>
  <c r="G44" i="4" s="1"/>
  <c r="C70" i="4"/>
  <c r="C72" i="4" s="1"/>
  <c r="C87" i="4" s="1"/>
  <c r="C92" i="4" s="1"/>
  <c r="C93" i="4" s="1"/>
  <c r="C96" i="4" s="1"/>
  <c r="C98" i="4" s="1"/>
  <c r="C100" i="4" s="1"/>
  <c r="G69" i="4"/>
  <c r="G70" i="4" s="1"/>
  <c r="C83" i="2"/>
  <c r="C83" i="4" s="1"/>
  <c r="D34" i="3"/>
  <c r="D5" i="3"/>
  <c r="O70" i="2"/>
  <c r="C113" i="2" s="1"/>
  <c r="C76" i="2"/>
  <c r="C78" i="2" s="1"/>
  <c r="C105" i="2"/>
  <c r="D111" i="2" s="1"/>
  <c r="M55" i="2"/>
  <c r="G72" i="2"/>
  <c r="E72" i="2"/>
  <c r="C72" i="2"/>
  <c r="F72" i="2"/>
  <c r="I72" i="2"/>
  <c r="D72" i="2"/>
  <c r="J72" i="2"/>
  <c r="H72" i="2"/>
  <c r="K46" i="2"/>
  <c r="K29" i="2"/>
  <c r="M70" i="2"/>
  <c r="M8" i="2"/>
  <c r="M29" i="2" s="1"/>
  <c r="K55" i="2"/>
  <c r="K70" i="2"/>
  <c r="G29" i="4" l="1"/>
  <c r="C29" i="4"/>
  <c r="C46" i="4"/>
  <c r="G32" i="4"/>
  <c r="G46" i="4" s="1"/>
  <c r="C104" i="2"/>
  <c r="C107" i="2" s="1"/>
  <c r="C109" i="2" s="1"/>
  <c r="C79" i="2"/>
  <c r="C80" i="2" s="1"/>
  <c r="C91" i="2" s="1"/>
  <c r="D6" i="3"/>
  <c r="D40" i="3" s="1"/>
  <c r="D41" i="3" s="1"/>
  <c r="O72" i="2"/>
  <c r="C84" i="2"/>
  <c r="M72" i="2"/>
  <c r="K72" i="2"/>
  <c r="I46" i="4" l="1"/>
  <c r="C85" i="2"/>
  <c r="C87" i="2" s="1"/>
  <c r="C92" i="2" s="1"/>
  <c r="C112" i="2" s="1"/>
  <c r="D114" i="2" s="1"/>
  <c r="D115" i="2" s="1"/>
  <c r="C84" i="4"/>
  <c r="C85" i="4" s="1"/>
  <c r="D11" i="3"/>
  <c r="D9" i="3"/>
  <c r="D13" i="3" l="1"/>
  <c r="D36" i="3" s="1"/>
  <c r="D38" i="3" s="1"/>
  <c r="C93" i="2"/>
  <c r="D17" i="3"/>
  <c r="D21" i="3" s="1"/>
  <c r="C96" i="2" l="1"/>
  <c r="C98" i="2" s="1"/>
  <c r="C1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Zoe</author>
  </authors>
  <commentList>
    <comment ref="M9" authorId="0" shapeId="0" xr:uid="{8883CA98-88C8-4E40-BA6B-0CCBE32BF4CC}">
      <text>
        <r>
          <rPr>
            <sz val="9"/>
            <color indexed="81"/>
            <rFont val="Tahoma"/>
            <family val="2"/>
          </rPr>
          <t>RFO note: includes employee contributions and tax, paid quarterly by the council and deducted from gross salary payments. Variance is offset by salary budget variance</t>
        </r>
      </text>
    </comment>
    <comment ref="H14" authorId="0" shapeId="0" xr:uid="{E15F14B0-71CB-46C5-9A0F-85F447BD9804}">
      <text>
        <r>
          <rPr>
            <b/>
            <sz val="9"/>
            <color indexed="81"/>
            <rFont val="Tahoma"/>
            <family val="2"/>
          </rPr>
          <t>Zoe:</t>
        </r>
        <r>
          <rPr>
            <sz val="9"/>
            <color indexed="81"/>
            <rFont val="Tahoma"/>
            <family val="2"/>
          </rPr>
          <t xml:space="preserve">
Includes £778.08 estimatd cost of the Council's annual offsite storage facility</t>
        </r>
      </text>
    </comment>
    <comment ref="J17" authorId="0" shapeId="0" xr:uid="{31971C89-553A-4AB8-84AD-FB7E57EACF62}">
      <text>
        <r>
          <rPr>
            <b/>
            <sz val="9"/>
            <color indexed="81"/>
            <rFont val="Tahoma"/>
            <family val="2"/>
          </rPr>
          <t>RFO note: £346 + £50 estimated cost for Scribe accounting software and year end check</t>
        </r>
      </text>
    </comment>
    <comment ref="D26" authorId="0" shapeId="0" xr:uid="{32E6A4FA-02D8-4FF4-874F-2BF3BF6AF91C}">
      <text>
        <r>
          <rPr>
            <b/>
            <sz val="9"/>
            <color indexed="81"/>
            <rFont val="Tahoma"/>
            <family val="2"/>
          </rPr>
          <t>RFO Note: includes March 2024 contribution paid in April 2024.25 financial year</t>
        </r>
        <r>
          <rPr>
            <sz val="9"/>
            <color indexed="81"/>
            <rFont val="Tahoma"/>
            <family val="2"/>
          </rPr>
          <t xml:space="preserve">
</t>
        </r>
      </text>
    </comment>
    <comment ref="I38" authorId="0" shapeId="0" xr:uid="{9973EF67-69EF-4C6E-A07E-6E91AD03CD74}">
      <text>
        <r>
          <rPr>
            <b/>
            <sz val="9"/>
            <color indexed="81"/>
            <rFont val="Tahoma"/>
            <family val="2"/>
          </rPr>
          <t>RFO Note: annual lights inspection in January (last year £170</t>
        </r>
        <r>
          <rPr>
            <sz val="9"/>
            <color indexed="81"/>
            <rFont val="Tahoma"/>
            <family val="2"/>
          </rPr>
          <t xml:space="preserve">
</t>
        </r>
      </text>
    </comment>
    <comment ref="J38" authorId="0" shapeId="0" xr:uid="{1E207CF1-CEB5-47F5-8C61-E06723712F3E}">
      <text>
        <r>
          <rPr>
            <b/>
            <sz val="9"/>
            <color indexed="81"/>
            <rFont val="Tahoma"/>
            <family val="2"/>
          </rPr>
          <t xml:space="preserve">RFO Note: estimate annual electricity cost for MUGA lights. </t>
        </r>
      </text>
    </comment>
    <comment ref="M40" authorId="0" shapeId="0" xr:uid="{BC6BD706-7175-4EDF-BA17-DCF2F40F37C9}">
      <text>
        <r>
          <rPr>
            <b/>
            <sz val="9"/>
            <color indexed="81"/>
            <rFont val="Tahoma"/>
            <family val="2"/>
          </rPr>
          <t>RFO: variance offset by separate grasscutting budget for First Extension Graveyard budget. Invoices for groundsmaintenance includes grasscutting for Rec and graveyard</t>
        </r>
        <r>
          <rPr>
            <sz val="9"/>
            <color indexed="81"/>
            <rFont val="Tahoma"/>
            <family val="2"/>
          </rPr>
          <t xml:space="preserve">
</t>
        </r>
      </text>
    </comment>
    <comment ref="G44" authorId="0" shapeId="0" xr:uid="{8068E127-A929-4CE1-B5BC-024AE0A5115E}">
      <text>
        <r>
          <rPr>
            <b/>
            <sz val="9"/>
            <color indexed="81"/>
            <rFont val="Tahoma"/>
            <family val="2"/>
          </rPr>
          <t>RFO Note: quote from Wilbar to install and commission solar panel on relocated SID in Rock Road</t>
        </r>
        <r>
          <rPr>
            <sz val="9"/>
            <color indexed="81"/>
            <rFont val="Tahoma"/>
            <family val="2"/>
          </rPr>
          <t xml:space="preserve">
</t>
        </r>
      </text>
    </comment>
    <comment ref="H44" authorId="0" shapeId="0" xr:uid="{C351FF66-6E98-4171-B93A-61A4B07C097F}">
      <text>
        <r>
          <rPr>
            <b/>
            <sz val="9"/>
            <color indexed="81"/>
            <rFont val="Tahoma"/>
            <family val="2"/>
          </rPr>
          <t>RFO Note: annual maintenance of SIDs in Rock Road and London Road</t>
        </r>
        <r>
          <rPr>
            <sz val="9"/>
            <color indexed="81"/>
            <rFont val="Tahoma"/>
            <family val="2"/>
          </rPr>
          <t xml:space="preserve">
</t>
        </r>
      </text>
    </comment>
    <comment ref="G66" authorId="0" shapeId="0" xr:uid="{05622B3D-6A92-436F-936D-B1EA2C70542E}">
      <text>
        <r>
          <rPr>
            <b/>
            <sz val="9"/>
            <color indexed="81"/>
            <rFont val="Tahoma"/>
            <family val="2"/>
          </rPr>
          <t xml:space="preserve">RFO Note: anticipated laptop keyboard repair </t>
        </r>
        <r>
          <rPr>
            <sz val="9"/>
            <color indexed="81"/>
            <rFont val="Tahoma"/>
            <family val="2"/>
          </rPr>
          <t xml:space="preserve">
</t>
        </r>
      </text>
    </comment>
  </commentList>
</comments>
</file>

<file path=xl/sharedStrings.xml><?xml version="1.0" encoding="utf-8"?>
<sst xmlns="http://schemas.openxmlformats.org/spreadsheetml/2006/main" count="319" uniqueCount="184">
  <si>
    <t>Instructions</t>
  </si>
  <si>
    <t>Save a copy of the sheet for yourself and blank out the cells.  Do not delete the Total and Variance columns or the Sub Total and Total lines as these contain formulas</t>
  </si>
  <si>
    <t>Enter your budget headings and the budget lines.  You can insert more lines as necessary - make sure the formulas are copied too</t>
  </si>
  <si>
    <t>Enter the total annual budget for each budget line in column C: Budget</t>
  </si>
  <si>
    <t>Enter the actual total for Apr - Sept for each budget line in column D: Actual</t>
  </si>
  <si>
    <t>Enter forecast figures for Oct - March in columns E - J:</t>
  </si>
  <si>
    <t>- Be realistic with your forecast: include any expected/known spend even if it means the line shows as overspent</t>
  </si>
  <si>
    <t>- Some lines may have increased dramatically due to inflation, e.g. energy costs and you will need to forecast these higher costs</t>
  </si>
  <si>
    <t>- You can continue updating the forecast each month to help with financial decision-making and cashflow in the current year. Forecasts are not just for budget setting</t>
  </si>
  <si>
    <t>Check the spreadsheet has calculated column K: Total.  This should be the actual plus the forecast (column C + columns E - J) and is the expected end of year position</t>
  </si>
  <si>
    <t>Check the spreadsheer has calculated column M: Variance.  This should be the difference between the Budget (column C) and the Total (column K)</t>
  </si>
  <si>
    <t>You can now review the forecast against the budget to assist you in proposing your budget for the next financial year.  Enter this in column O:</t>
  </si>
  <si>
    <t>- Consider one-off or unexpected spends - are they skewing a budget line and do they need to be ignored?</t>
  </si>
  <si>
    <t>- Include known changes to the budget e.g. grasscutting an additional area from 1st April</t>
  </si>
  <si>
    <t>- Some budget lines may be known e.g. agreed insurance renewal</t>
  </si>
  <si>
    <t>- Due to inflation some budget lines will need to be increased more significantly than the forecasted end of year position shows</t>
  </si>
  <si>
    <t>- Remember you can have numerous drafts of the proposed budget as you work through the process.  With the rising costs of inflation it may be necessary to consider cost savings and changes to the budget to reduce the impact on the precept</t>
  </si>
  <si>
    <t>Comments can also be added in column P.  These can both be for the new proposed budget but also for amounts forecasted</t>
  </si>
  <si>
    <t>Watch Now - Local Council Budget Spreadsheet - Quick walk-through by Hannah</t>
  </si>
  <si>
    <t>https://www.youtube.com/watch?v=m7T4LhoTIEY</t>
  </si>
  <si>
    <t>Forecasted Final Position 2024-2025</t>
  </si>
  <si>
    <t>Code</t>
  </si>
  <si>
    <t>Title</t>
  </si>
  <si>
    <t>2024-25</t>
  </si>
  <si>
    <t>Apr - Sept</t>
  </si>
  <si>
    <t>- - -- - - - - - - - - - - - - - Forecast - - - - - - - - - - - - - - - - -</t>
  </si>
  <si>
    <t>2025-2026</t>
  </si>
  <si>
    <t>Budget</t>
  </si>
  <si>
    <t>Actual</t>
  </si>
  <si>
    <t>Oct</t>
  </si>
  <si>
    <t>Nov</t>
  </si>
  <si>
    <t>Dec</t>
  </si>
  <si>
    <t>Jan</t>
  </si>
  <si>
    <t>Feb</t>
  </si>
  <si>
    <t>Mar</t>
  </si>
  <si>
    <t>TOTAL</t>
  </si>
  <si>
    <t>Variance</t>
  </si>
  <si>
    <t>Proposed Budget</t>
  </si>
  <si>
    <t>SUB TOTAL</t>
  </si>
  <si>
    <t>Earmarked Reserves</t>
  </si>
  <si>
    <t>HMRC Employer NI contributions</t>
  </si>
  <si>
    <t>Clerk's expenses</t>
  </si>
  <si>
    <t>Clerk's phone/office mobile</t>
  </si>
  <si>
    <t>Office expenses</t>
  </si>
  <si>
    <t xml:space="preserve">Insurance </t>
  </si>
  <si>
    <t>Audit fees</t>
  </si>
  <si>
    <t>Subscriptions and legal fees</t>
  </si>
  <si>
    <t>Training</t>
  </si>
  <si>
    <t>Meeting expenses</t>
  </si>
  <si>
    <t>Clerk's overtime</t>
  </si>
  <si>
    <t>Grants and Donations</t>
  </si>
  <si>
    <t>Community Engagement</t>
  </si>
  <si>
    <t xml:space="preserve">Councillor Travel </t>
  </si>
  <si>
    <t xml:space="preserve">Website </t>
  </si>
  <si>
    <t>Staff pension</t>
  </si>
  <si>
    <t>PO BOX Address service</t>
  </si>
  <si>
    <t>Staff salary (gross)</t>
  </si>
  <si>
    <t>10% increase</t>
  </si>
  <si>
    <t>Staff pension backpayment</t>
  </si>
  <si>
    <t>One-off payment in 2024.25</t>
  </si>
  <si>
    <t>RoSPA Inspections</t>
  </si>
  <si>
    <t>HDC Dog Bins cleansing</t>
  </si>
  <si>
    <t>Litter Warden/litter cleansing</t>
  </si>
  <si>
    <t>First Extension Graveyard</t>
  </si>
  <si>
    <t xml:space="preserve">Treeworks </t>
  </si>
  <si>
    <t>MUGA (electricity)</t>
  </si>
  <si>
    <t>MUGA Maintenance</t>
  </si>
  <si>
    <t>Parish Recreation Ground Maintenance</t>
  </si>
  <si>
    <t>Dog Refuse Sacks &amp; Bin Bags</t>
  </si>
  <si>
    <t>Repairs to Recreation Ground &amp; Play Area</t>
  </si>
  <si>
    <t xml:space="preserve">Litter Bin Emptying </t>
  </si>
  <si>
    <t>SID maintenance</t>
  </si>
  <si>
    <t>Repairs and Maintenance (outside Rec)</t>
  </si>
  <si>
    <t>Increase. Anticipated repairs to backboards and perimeter fencing</t>
  </si>
  <si>
    <t>General Administration</t>
  </si>
  <si>
    <t xml:space="preserve">           Open Spaces</t>
  </si>
  <si>
    <t xml:space="preserve">           Capital Reserves (CIL Monies)</t>
  </si>
  <si>
    <t>Increase as per agreed 2025.26 quotation</t>
  </si>
  <si>
    <t xml:space="preserve">Further works anticipated </t>
  </si>
  <si>
    <t>Increase to £12.21 (national min wage from Apr 2025) x 16 hours per month</t>
  </si>
  <si>
    <t>CIL Projects (spending deadline 18.1026)</t>
  </si>
  <si>
    <t>CIL Projects (spending deadline 31.10.27)</t>
  </si>
  <si>
    <t>CIL Projects (spending deadline 16.10.28)</t>
  </si>
  <si>
    <t>MUGA improvements</t>
  </si>
  <si>
    <t>Children's Playground improvements</t>
  </si>
  <si>
    <t>Recreation Ground improvements</t>
  </si>
  <si>
    <t>Neighbourhood Plan</t>
  </si>
  <si>
    <t>Highways improvements</t>
  </si>
  <si>
    <t>Gravestones - remedial</t>
  </si>
  <si>
    <t>Data protection</t>
  </si>
  <si>
    <t>Election costs</t>
  </si>
  <si>
    <t>Office equipment</t>
  </si>
  <si>
    <t>Legal costs</t>
  </si>
  <si>
    <t>SID Replacement</t>
  </si>
  <si>
    <t>General Reserves</t>
  </si>
  <si>
    <t xml:space="preserve">Allotment </t>
  </si>
  <si>
    <t>New allocation - separate accounting record required</t>
  </si>
  <si>
    <t>Admistration Costs</t>
  </si>
  <si>
    <t>Open Spaces Costs</t>
  </si>
  <si>
    <t xml:space="preserve">Total requirement </t>
  </si>
  <si>
    <t>Sub Total/ Operating Costs</t>
  </si>
  <si>
    <t>Sub Total</t>
  </si>
  <si>
    <t>April 2024 opening balance inc CIL</t>
  </si>
  <si>
    <t>Reserves requirement including CIL</t>
  </si>
  <si>
    <t>Less anticipated expenditure inc CIL</t>
  </si>
  <si>
    <t>April 2025 Opening balance calculation</t>
  </si>
  <si>
    <t>Plus income/receipts (exc CIL)</t>
  </si>
  <si>
    <t>Sub total/opening bal Apr 2025</t>
  </si>
  <si>
    <t xml:space="preserve">2025.26 Precept calculation </t>
  </si>
  <si>
    <t>Less opening balance April 2025</t>
  </si>
  <si>
    <t>Sub total</t>
  </si>
  <si>
    <t>Sub total/precept requirement</t>
  </si>
  <si>
    <t>Total budget 2025.26 inc reserves</t>
  </si>
  <si>
    <t>Parish draft Tax Base Band D 2025.26</t>
  </si>
  <si>
    <t>Tax (Band D) 2025.26</t>
  </si>
  <si>
    <t>Tax (Band D) 2024.25</t>
  </si>
  <si>
    <t>Percentage increase 2025.26</t>
  </si>
  <si>
    <t>Build these reserves (in all cost lines)</t>
  </si>
  <si>
    <t>4.2% on budget (inc 1.2% increase in employer NIs rate)</t>
  </si>
  <si>
    <t>Page 2: RESERVES</t>
  </si>
  <si>
    <t>Page 1: OPERATING COSTS</t>
  </si>
  <si>
    <t xml:space="preserve">2025.26 Draft Budget Operating Costs </t>
  </si>
  <si>
    <t>Less CIL monies (actual)</t>
  </si>
  <si>
    <t>Payroll services</t>
  </si>
  <si>
    <t>Operating costs</t>
  </si>
  <si>
    <t xml:space="preserve">24/25 </t>
  </si>
  <si>
    <t xml:space="preserve">25/26 </t>
  </si>
  <si>
    <t>Increase</t>
  </si>
  <si>
    <t>Op costs</t>
  </si>
  <si>
    <t>Opening reserves</t>
  </si>
  <si>
    <t>Closing reserves</t>
  </si>
  <si>
    <t>Precept calculation</t>
  </si>
  <si>
    <t>The precept calculation is driven by the following factors</t>
  </si>
  <si>
    <t>Level of cost base</t>
  </si>
  <si>
    <t>Level of reserves based on cost base</t>
  </si>
  <si>
    <t>Level of other discretionary reserves</t>
  </si>
  <si>
    <t>currently</t>
  </si>
  <si>
    <t>total</t>
  </si>
  <si>
    <t>Calculated precept</t>
  </si>
  <si>
    <t>Current precept</t>
  </si>
  <si>
    <t>Costs to cover</t>
  </si>
  <si>
    <t>Income to add</t>
  </si>
  <si>
    <t>Interest</t>
  </si>
  <si>
    <t>Allotments</t>
  </si>
  <si>
    <t>Cleansing grant</t>
  </si>
  <si>
    <t>Football club</t>
  </si>
  <si>
    <t>Annual parish meeting refreshments</t>
  </si>
  <si>
    <t>Based on current spend</t>
  </si>
  <si>
    <t>Bank charges</t>
  </si>
  <si>
    <t>Target costs</t>
  </si>
  <si>
    <t xml:space="preserve">Current spend </t>
  </si>
  <si>
    <t>Avaiable to increase reserves</t>
  </si>
  <si>
    <t>Target precept (5% increase on current)</t>
  </si>
  <si>
    <t>General reserves as share of costs</t>
  </si>
  <si>
    <t>Equivalent months of costs</t>
  </si>
  <si>
    <t>3% on actual</t>
  </si>
  <si>
    <t>9% on actual</t>
  </si>
  <si>
    <t xml:space="preserve">18% on actual </t>
  </si>
  <si>
    <t>33% on actual (small figure)</t>
  </si>
  <si>
    <t>Includes £950 for annual tree survey</t>
  </si>
  <si>
    <t>Allows for 7% increase</t>
  </si>
  <si>
    <t>16% on actual (small amount)</t>
  </si>
  <si>
    <t>Recalculalated per ZS</t>
  </si>
  <si>
    <t>c 10 months operating (9 months if other income excluded)</t>
  </si>
  <si>
    <r>
      <t xml:space="preserve">3% on actual </t>
    </r>
    <r>
      <rPr>
        <i/>
        <sz val="10"/>
        <color rgb="FFFF0000"/>
        <rFont val="Arial"/>
        <family val="2"/>
      </rPr>
      <t xml:space="preserve"> </t>
    </r>
  </si>
  <si>
    <r>
      <t>None paid</t>
    </r>
    <r>
      <rPr>
        <i/>
        <sz val="10"/>
        <color rgb="FFFF0000"/>
        <rFont val="Arial"/>
        <family val="2"/>
      </rPr>
      <t xml:space="preserve">  </t>
    </r>
  </si>
  <si>
    <t xml:space="preserve">Contingency  </t>
  </si>
  <si>
    <t xml:space="preserve">3% on actual </t>
  </si>
  <si>
    <t>No increase</t>
  </si>
  <si>
    <t xml:space="preserve">Based on current spend. </t>
  </si>
  <si>
    <r>
      <t xml:space="preserve">No increase on actual </t>
    </r>
    <r>
      <rPr>
        <i/>
        <sz val="10"/>
        <color rgb="FFFF0000"/>
        <rFont val="Arial"/>
        <family val="2"/>
      </rPr>
      <t xml:space="preserve"> </t>
    </r>
  </si>
  <si>
    <t>Less anticipated income</t>
  </si>
  <si>
    <t>Draft Budget 2025-2026</t>
  </si>
  <si>
    <t>3% on budget</t>
  </si>
  <si>
    <t xml:space="preserve">Comments  </t>
  </si>
  <si>
    <t xml:space="preserve">Based on revised package </t>
  </si>
  <si>
    <t>3% increase (£196pm + 3% salary increase)</t>
  </si>
  <si>
    <t xml:space="preserve">Historically no charges but maintain code </t>
  </si>
  <si>
    <t>Forecast 24/25</t>
  </si>
  <si>
    <t>Budget 25/26</t>
  </si>
  <si>
    <t>Remaining balance</t>
  </si>
  <si>
    <t>Opening position</t>
  </si>
  <si>
    <t>April 2024 opening reserves inc CIL</t>
  </si>
  <si>
    <t xml:space="preserve">14% on 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</si>
</sst>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35">
    <font>
      <sz val="10"/>
      <color rgb="FF000000"/>
      <name val="Calibri"/>
      <scheme val="minor"/>
    </font>
    <font>
      <b/>
      <sz val="10"/>
      <color theme="1"/>
      <name val="Calibri"/>
      <scheme val="minor"/>
    </font>
    <font>
      <b/>
      <sz val="14"/>
      <color theme="1"/>
      <name val="Calibri"/>
      <scheme val="minor"/>
    </font>
    <font>
      <sz val="10"/>
      <color theme="1"/>
      <name val="Calibri"/>
      <scheme val="minor"/>
    </font>
    <font>
      <u/>
      <sz val="10"/>
      <color rgb="FF0000FF"/>
      <name val="Calibri"/>
    </font>
    <font>
      <u/>
      <sz val="10"/>
      <color rgb="FF0000FF"/>
      <name val="Arial"/>
    </font>
    <font>
      <b/>
      <sz val="10"/>
      <color rgb="FF000000"/>
      <name val="Arial"/>
    </font>
    <font>
      <sz val="10"/>
      <color rgb="FF000000"/>
      <name val="ARIAL"/>
    </font>
    <font>
      <b/>
      <sz val="26"/>
      <color rgb="FFFF0000"/>
      <name val="Arial"/>
    </font>
    <font>
      <b/>
      <sz val="12"/>
      <color rgb="FF000000"/>
      <name val="ARIAL"/>
    </font>
    <font>
      <b/>
      <sz val="10"/>
      <color rgb="FF000000"/>
      <name val="ARIAL"/>
    </font>
    <font>
      <sz val="10"/>
      <color rgb="FF000000"/>
      <name val="Arial"/>
    </font>
    <font>
      <b/>
      <sz val="10"/>
      <color theme="1"/>
      <name val="Calibri"/>
    </font>
    <font>
      <sz val="10"/>
      <color rgb="FF000000"/>
      <name val="Arial"/>
      <family val="2"/>
    </font>
    <font>
      <sz val="9"/>
      <color indexed="81"/>
      <name val="Tahoma"/>
      <family val="2"/>
    </font>
    <font>
      <b/>
      <sz val="9"/>
      <color indexed="81"/>
      <name val="Tahoma"/>
      <family val="2"/>
    </font>
    <font>
      <b/>
      <sz val="26"/>
      <color rgb="FFFF0000"/>
      <name val="Arial"/>
      <family val="2"/>
    </font>
    <font>
      <b/>
      <sz val="10"/>
      <color rgb="FF000000"/>
      <name val="Arial"/>
      <family val="2"/>
    </font>
    <font>
      <sz val="10"/>
      <color rgb="FF000000"/>
      <name val="Ariel"/>
    </font>
    <font>
      <b/>
      <sz val="10"/>
      <color rgb="FF000000"/>
      <name val="AriEL"/>
    </font>
    <font>
      <sz val="12"/>
      <color rgb="FF000000"/>
      <name val="Arial"/>
      <family val="2"/>
    </font>
    <font>
      <sz val="12"/>
      <color theme="1"/>
      <name val="AriEL"/>
    </font>
    <font>
      <b/>
      <sz val="12"/>
      <color rgb="FF000000"/>
      <name val="Arial"/>
      <family val="2"/>
    </font>
    <font>
      <b/>
      <sz val="12"/>
      <color rgb="FF000000"/>
      <name val="AriEL"/>
    </font>
    <font>
      <sz val="12"/>
      <color theme="1"/>
      <name val="Calibri"/>
      <family val="2"/>
    </font>
    <font>
      <sz val="12"/>
      <color rgb="FF000000"/>
      <name val="Ariel"/>
    </font>
    <font>
      <sz val="12"/>
      <color theme="1"/>
      <name val="Arial"/>
      <family val="2"/>
    </font>
    <font>
      <b/>
      <sz val="12"/>
      <color theme="1"/>
      <name val="Calibri"/>
      <family val="2"/>
    </font>
    <font>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scheme val="minor"/>
    </font>
    <font>
      <i/>
      <sz val="10"/>
      <color rgb="FFFF0000"/>
      <name val="Arial"/>
      <family val="2"/>
    </font>
    <font>
      <b/>
      <i/>
      <sz val="10"/>
      <color rgb="FFFF0000"/>
      <name val="Arial"/>
      <family val="2"/>
    </font>
    <font>
      <b/>
      <sz val="10"/>
      <color rgb="FF000000"/>
      <name val="Calibri"/>
      <family val="2"/>
      <scheme val="minor"/>
    </font>
  </fonts>
  <fills count="4">
    <fill>
      <patternFill patternType="none"/>
    </fill>
    <fill>
      <patternFill patternType="gray125"/>
    </fill>
    <fill>
      <patternFill patternType="solid">
        <fgColor rgb="FFDEEAF6"/>
        <bgColor rgb="FFDEEAF6"/>
      </patternFill>
    </fill>
    <fill>
      <patternFill patternType="solid">
        <fgColor rgb="FFC5E0B3"/>
        <bgColor rgb="FFC5E0B3"/>
      </patternFill>
    </fill>
  </fills>
  <borders count="30">
    <border>
      <left/>
      <right/>
      <top/>
      <bottom/>
      <diagonal/>
    </border>
    <border>
      <left/>
      <right style="thin">
        <color rgb="FF7F7F7F"/>
      </right>
      <top/>
      <bottom style="thin">
        <color rgb="FF7F7F7F"/>
      </bottom>
      <diagonal/>
    </border>
    <border>
      <left style="thin">
        <color rgb="FF7F7F7F"/>
      </left>
      <right/>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000000"/>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7F7F7F"/>
      </top>
      <bottom/>
      <diagonal/>
    </border>
    <border>
      <left style="thin">
        <color rgb="FF000000"/>
      </left>
      <right/>
      <top style="thin">
        <color rgb="FF000000"/>
      </top>
      <bottom style="thin">
        <color rgb="FF000000"/>
      </bottom>
      <diagonal/>
    </border>
    <border>
      <left/>
      <right style="thin">
        <color rgb="FF7F7F7F"/>
      </right>
      <top style="thin">
        <color rgb="FF7F7F7F"/>
      </top>
      <bottom style="thin">
        <color rgb="FF000000"/>
      </bottom>
      <diagonal/>
    </border>
    <border>
      <left style="thin">
        <color rgb="FF7F7F7F"/>
      </left>
      <right/>
      <top style="thin">
        <color rgb="FF7F7F7F"/>
      </top>
      <bottom style="thin">
        <color rgb="FF7F7F7F"/>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7F7F7F"/>
      </right>
      <top style="thin">
        <color rgb="FF000000"/>
      </top>
      <bottom style="thin">
        <color rgb="FF000000"/>
      </bottom>
      <diagonal/>
    </border>
    <border>
      <left style="thin">
        <color rgb="FF7F7F7F"/>
      </left>
      <right style="thin">
        <color rgb="FF000000"/>
      </right>
      <top style="thin">
        <color rgb="FF000000"/>
      </top>
      <bottom style="thin">
        <color rgb="FF000000"/>
      </bottom>
      <diagonal/>
    </border>
    <border>
      <left/>
      <right style="thin">
        <color rgb="FF7F7F7F"/>
      </right>
      <top style="thin">
        <color rgb="FF000000"/>
      </top>
      <bottom style="thin">
        <color rgb="FF7F7F7F"/>
      </bottom>
      <diagonal/>
    </border>
    <border>
      <left style="thin">
        <color rgb="FF7F7F7F"/>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7F7F7F"/>
      </top>
      <bottom style="thin">
        <color rgb="FF000000"/>
      </bottom>
      <diagonal/>
    </border>
    <border>
      <left style="thin">
        <color rgb="FF000000"/>
      </left>
      <right style="thin">
        <color rgb="FF7F7F7F"/>
      </right>
      <top style="thin">
        <color rgb="FF000000"/>
      </top>
      <bottom style="thin">
        <color rgb="FF000000"/>
      </bottom>
      <diagonal/>
    </border>
    <border>
      <left style="thin">
        <color rgb="FF7F7F7F"/>
      </left>
      <right/>
      <top style="thin">
        <color rgb="FF7F7F7F"/>
      </top>
      <bottom/>
      <diagonal/>
    </border>
    <border>
      <left style="thin">
        <color rgb="FF7F7F7F"/>
      </left>
      <right/>
      <top style="thin">
        <color rgb="FF000000"/>
      </top>
      <bottom style="thin">
        <color rgb="FF000000"/>
      </bottom>
      <diagonal/>
    </border>
    <border>
      <left style="thin">
        <color rgb="FF7F7F7F"/>
      </left>
      <right style="thin">
        <color rgb="FF000000"/>
      </right>
      <top style="thin">
        <color rgb="FF7F7F7F"/>
      </top>
      <bottom style="thin">
        <color rgb="FF000000"/>
      </bottom>
      <diagonal/>
    </border>
    <border>
      <left/>
      <right style="thin">
        <color rgb="FF7F7F7F"/>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3">
    <xf numFmtId="0" fontId="0" fillId="0" borderId="0"/>
    <xf numFmtId="43" fontId="31" fillId="0" borderId="0" applyFont="0" applyFill="0" applyBorder="0" applyAlignment="0" applyProtection="0"/>
    <xf numFmtId="9" fontId="31" fillId="0" borderId="0" applyFont="0" applyFill="0" applyBorder="0" applyAlignment="0" applyProtection="0"/>
  </cellStyleXfs>
  <cellXfs count="128">
    <xf numFmtId="0" fontId="0" fillId="0" borderId="0" xfId="0" applyAlignment="1">
      <alignment vertical="top"/>
    </xf>
    <xf numFmtId="0" fontId="1" fillId="0" borderId="0" xfId="0" applyFont="1" applyAlignment="1">
      <alignment horizontal="center"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6" fillId="0" borderId="0" xfId="0" applyFont="1" applyAlignment="1">
      <alignment horizontal="center" vertical="top"/>
    </xf>
    <xf numFmtId="0" fontId="10" fillId="0" borderId="0" xfId="0" applyFont="1" applyAlignment="1">
      <alignment horizontal="center" vertical="top"/>
    </xf>
    <xf numFmtId="0" fontId="6" fillId="0" borderId="1" xfId="0" applyFont="1" applyBorder="1" applyAlignment="1">
      <alignment vertical="top"/>
    </xf>
    <xf numFmtId="0" fontId="7" fillId="0" borderId="2" xfId="0" applyFont="1" applyBorder="1" applyAlignment="1">
      <alignment vertical="top"/>
    </xf>
    <xf numFmtId="0" fontId="11" fillId="0" borderId="0" xfId="0" applyFont="1" applyAlignment="1">
      <alignment vertical="top"/>
    </xf>
    <xf numFmtId="1" fontId="11" fillId="0" borderId="3" xfId="0" applyNumberFormat="1" applyFont="1" applyBorder="1" applyAlignment="1">
      <alignment vertical="top"/>
    </xf>
    <xf numFmtId="1" fontId="7" fillId="0" borderId="3" xfId="0" applyNumberFormat="1" applyFont="1" applyBorder="1" applyAlignment="1">
      <alignment vertical="top"/>
    </xf>
    <xf numFmtId="0" fontId="7" fillId="0" borderId="9" xfId="0" applyFont="1" applyBorder="1" applyAlignment="1">
      <alignment vertical="top"/>
    </xf>
    <xf numFmtId="0" fontId="12" fillId="2" borderId="6" xfId="0" applyFont="1" applyFill="1" applyBorder="1" applyAlignment="1">
      <alignment vertical="top"/>
    </xf>
    <xf numFmtId="4" fontId="7" fillId="0" borderId="0" xfId="0" applyNumberFormat="1" applyFont="1" applyAlignment="1">
      <alignment vertical="top"/>
    </xf>
    <xf numFmtId="3" fontId="7" fillId="0" borderId="0" xfId="0" applyNumberFormat="1" applyFont="1" applyAlignment="1">
      <alignment vertical="top"/>
    </xf>
    <xf numFmtId="1" fontId="7" fillId="0" borderId="11" xfId="0" applyNumberFormat="1" applyFont="1" applyBorder="1" applyAlignment="1">
      <alignment vertical="top"/>
    </xf>
    <xf numFmtId="1" fontId="7" fillId="0" borderId="13" xfId="0" applyNumberFormat="1" applyFont="1" applyBorder="1" applyAlignment="1">
      <alignment vertical="top"/>
    </xf>
    <xf numFmtId="1" fontId="7" fillId="0" borderId="16" xfId="0" applyNumberFormat="1" applyFont="1" applyBorder="1" applyAlignment="1">
      <alignment vertical="top"/>
    </xf>
    <xf numFmtId="1" fontId="7" fillId="0" borderId="18" xfId="0" applyNumberFormat="1" applyFont="1" applyBorder="1" applyAlignment="1">
      <alignment vertical="top"/>
    </xf>
    <xf numFmtId="1" fontId="7" fillId="0" borderId="21" xfId="0" applyNumberFormat="1" applyFont="1" applyBorder="1" applyAlignment="1">
      <alignment vertical="top"/>
    </xf>
    <xf numFmtId="3" fontId="6" fillId="3" borderId="6" xfId="0" applyNumberFormat="1" applyFont="1" applyFill="1" applyBorder="1" applyAlignment="1">
      <alignment vertical="top"/>
    </xf>
    <xf numFmtId="4" fontId="13" fillId="0" borderId="0" xfId="0" applyNumberFormat="1" applyFont="1" applyAlignment="1">
      <alignment vertical="top"/>
    </xf>
    <xf numFmtId="1" fontId="7" fillId="0" borderId="9" xfId="0" applyNumberFormat="1" applyFont="1" applyBorder="1" applyAlignment="1">
      <alignment vertical="top"/>
    </xf>
    <xf numFmtId="0" fontId="13" fillId="0" borderId="0" xfId="0" applyFont="1" applyAlignment="1">
      <alignment vertical="top"/>
    </xf>
    <xf numFmtId="3" fontId="13" fillId="0" borderId="0" xfId="0" applyNumberFormat="1" applyFont="1" applyAlignment="1">
      <alignment vertical="top"/>
    </xf>
    <xf numFmtId="0" fontId="16" fillId="0" borderId="0" xfId="0" applyFont="1" applyAlignment="1">
      <alignment vertical="top"/>
    </xf>
    <xf numFmtId="1" fontId="7" fillId="0" borderId="26" xfId="0" applyNumberFormat="1" applyFont="1" applyBorder="1" applyAlignment="1">
      <alignment vertical="top"/>
    </xf>
    <xf numFmtId="1" fontId="7" fillId="0" borderId="0" xfId="0" applyNumberFormat="1" applyFont="1" applyAlignment="1">
      <alignment vertical="top"/>
    </xf>
    <xf numFmtId="0" fontId="17" fillId="0" borderId="1" xfId="0" applyFont="1" applyBorder="1" applyAlignment="1">
      <alignment vertical="top"/>
    </xf>
    <xf numFmtId="0" fontId="17" fillId="0" borderId="2" xfId="0" applyFont="1" applyBorder="1" applyAlignment="1">
      <alignment vertical="top"/>
    </xf>
    <xf numFmtId="0" fontId="18" fillId="0" borderId="0" xfId="0" applyFont="1" applyAlignment="1">
      <alignment vertical="top"/>
    </xf>
    <xf numFmtId="0" fontId="19" fillId="0" borderId="0" xfId="0" applyFont="1" applyAlignment="1">
      <alignment horizontal="center" vertical="top"/>
    </xf>
    <xf numFmtId="0" fontId="13" fillId="0" borderId="28" xfId="0" applyFont="1" applyBorder="1" applyAlignment="1">
      <alignment vertical="top"/>
    </xf>
    <xf numFmtId="4" fontId="20" fillId="0" borderId="6" xfId="0" applyNumberFormat="1" applyFont="1" applyBorder="1" applyAlignment="1">
      <alignment vertical="top"/>
    </xf>
    <xf numFmtId="2" fontId="20" fillId="0" borderId="6" xfId="0" applyNumberFormat="1" applyFont="1" applyBorder="1" applyAlignment="1">
      <alignment vertical="top"/>
    </xf>
    <xf numFmtId="0" fontId="20" fillId="0" borderId="0" xfId="0" applyFont="1" applyAlignment="1">
      <alignment vertical="top"/>
    </xf>
    <xf numFmtId="0" fontId="21" fillId="0" borderId="6" xfId="0" applyFont="1" applyBorder="1" applyAlignment="1">
      <alignment vertical="top"/>
    </xf>
    <xf numFmtId="2" fontId="20" fillId="0" borderId="7" xfId="0" applyNumberFormat="1" applyFont="1" applyBorder="1" applyAlignment="1">
      <alignment vertical="top"/>
    </xf>
    <xf numFmtId="4" fontId="20" fillId="0" borderId="7" xfId="0" applyNumberFormat="1" applyFont="1" applyBorder="1" applyAlignment="1">
      <alignment vertical="top"/>
    </xf>
    <xf numFmtId="2" fontId="20" fillId="0" borderId="8" xfId="0" applyNumberFormat="1" applyFont="1" applyBorder="1" applyAlignment="1">
      <alignment vertical="top"/>
    </xf>
    <xf numFmtId="4" fontId="20" fillId="0" borderId="8" xfId="0" applyNumberFormat="1" applyFont="1" applyBorder="1" applyAlignment="1">
      <alignment vertical="top"/>
    </xf>
    <xf numFmtId="4" fontId="20" fillId="0" borderId="20" xfId="0" applyNumberFormat="1" applyFont="1" applyBorder="1" applyAlignment="1">
      <alignment vertical="top"/>
    </xf>
    <xf numFmtId="4" fontId="22" fillId="2" borderId="6" xfId="0" applyNumberFormat="1" applyFont="1" applyFill="1" applyBorder="1" applyAlignment="1">
      <alignment vertical="top"/>
    </xf>
    <xf numFmtId="4" fontId="22" fillId="2" borderId="10" xfId="0" applyNumberFormat="1" applyFont="1" applyFill="1" applyBorder="1" applyAlignment="1">
      <alignment vertical="top"/>
    </xf>
    <xf numFmtId="4" fontId="24" fillId="0" borderId="6" xfId="0" applyNumberFormat="1" applyFont="1" applyBorder="1" applyAlignment="1">
      <alignment vertical="top"/>
    </xf>
    <xf numFmtId="4" fontId="20" fillId="0" borderId="15" xfId="0" applyNumberFormat="1" applyFont="1" applyBorder="1" applyAlignment="1">
      <alignment vertical="top"/>
    </xf>
    <xf numFmtId="4" fontId="25" fillId="0" borderId="0" xfId="0" applyNumberFormat="1" applyFont="1" applyAlignment="1">
      <alignment vertical="top"/>
    </xf>
    <xf numFmtId="2" fontId="24" fillId="0" borderId="6" xfId="0" applyNumberFormat="1" applyFont="1" applyBorder="1" applyAlignment="1">
      <alignment vertical="top"/>
    </xf>
    <xf numFmtId="2" fontId="24" fillId="0" borderId="8" xfId="0" applyNumberFormat="1" applyFont="1" applyBorder="1" applyAlignment="1">
      <alignment vertical="top"/>
    </xf>
    <xf numFmtId="4" fontId="24" fillId="0" borderId="8" xfId="0" applyNumberFormat="1" applyFont="1" applyBorder="1" applyAlignment="1">
      <alignment vertical="top"/>
    </xf>
    <xf numFmtId="2" fontId="21" fillId="0" borderId="8" xfId="0" applyNumberFormat="1" applyFont="1" applyBorder="1" applyAlignment="1">
      <alignment vertical="top"/>
    </xf>
    <xf numFmtId="0" fontId="21" fillId="0" borderId="8" xfId="0" applyFont="1" applyBorder="1" applyAlignment="1">
      <alignment vertical="top"/>
    </xf>
    <xf numFmtId="4" fontId="21" fillId="0" borderId="8" xfId="0" applyNumberFormat="1" applyFont="1" applyBorder="1" applyAlignment="1">
      <alignment vertical="top"/>
    </xf>
    <xf numFmtId="0" fontId="24" fillId="0" borderId="8" xfId="0" applyFont="1" applyBorder="1" applyAlignment="1">
      <alignment vertical="top"/>
    </xf>
    <xf numFmtId="4" fontId="25" fillId="0" borderId="6" xfId="0" applyNumberFormat="1" applyFont="1" applyBorder="1" applyAlignment="1">
      <alignment vertical="top"/>
    </xf>
    <xf numFmtId="0" fontId="24" fillId="0" borderId="6" xfId="0" applyFont="1" applyBorder="1" applyAlignment="1">
      <alignment vertical="top"/>
    </xf>
    <xf numFmtId="4" fontId="20" fillId="0" borderId="5" xfId="0" applyNumberFormat="1" applyFont="1" applyBorder="1" applyAlignment="1">
      <alignment vertical="top"/>
    </xf>
    <xf numFmtId="4" fontId="26" fillId="0" borderId="5" xfId="0" applyNumberFormat="1" applyFont="1" applyBorder="1" applyAlignment="1">
      <alignment vertical="top"/>
    </xf>
    <xf numFmtId="4" fontId="20" fillId="0" borderId="24" xfId="0" applyNumberFormat="1" applyFont="1" applyBorder="1" applyAlignment="1">
      <alignment vertical="top"/>
    </xf>
    <xf numFmtId="4" fontId="20" fillId="0" borderId="14" xfId="0" applyNumberFormat="1" applyFont="1" applyBorder="1" applyAlignment="1">
      <alignment vertical="top"/>
    </xf>
    <xf numFmtId="4" fontId="26" fillId="0" borderId="14" xfId="0" applyNumberFormat="1" applyFont="1" applyBorder="1" applyAlignment="1">
      <alignment vertical="top"/>
    </xf>
    <xf numFmtId="4" fontId="20" fillId="0" borderId="22" xfId="0" applyNumberFormat="1" applyFont="1" applyBorder="1" applyAlignment="1">
      <alignment vertical="top"/>
    </xf>
    <xf numFmtId="4" fontId="26" fillId="0" borderId="6" xfId="0" applyNumberFormat="1" applyFont="1" applyBorder="1" applyAlignment="1">
      <alignment vertical="top"/>
    </xf>
    <xf numFmtId="4" fontId="26" fillId="0" borderId="8" xfId="0" applyNumberFormat="1" applyFont="1" applyBorder="1" applyAlignment="1">
      <alignment vertical="top"/>
    </xf>
    <xf numFmtId="4" fontId="22" fillId="3" borderId="6" xfId="0" applyNumberFormat="1" applyFont="1" applyFill="1" applyBorder="1" applyAlignment="1">
      <alignment vertical="top"/>
    </xf>
    <xf numFmtId="44" fontId="20" fillId="0" borderId="28" xfId="0" applyNumberFormat="1" applyFont="1" applyBorder="1" applyAlignment="1">
      <alignment vertical="top"/>
    </xf>
    <xf numFmtId="44" fontId="22" fillId="0" borderId="28" xfId="0" applyNumberFormat="1" applyFont="1" applyBorder="1" applyAlignment="1">
      <alignment vertical="top"/>
    </xf>
    <xf numFmtId="44" fontId="20" fillId="0" borderId="0" xfId="0" applyNumberFormat="1" applyFont="1" applyAlignment="1">
      <alignment vertical="top"/>
    </xf>
    <xf numFmtId="0" fontId="20" fillId="0" borderId="28" xfId="0" applyFont="1" applyBorder="1" applyAlignment="1">
      <alignment vertical="top"/>
    </xf>
    <xf numFmtId="44" fontId="23" fillId="0" borderId="28" xfId="0" applyNumberFormat="1" applyFont="1" applyBorder="1" applyAlignment="1">
      <alignment vertical="top"/>
    </xf>
    <xf numFmtId="2" fontId="20" fillId="0" borderId="28" xfId="0" applyNumberFormat="1" applyFont="1" applyBorder="1" applyAlignment="1">
      <alignment vertical="top"/>
    </xf>
    <xf numFmtId="8" fontId="20" fillId="0" borderId="28" xfId="0" applyNumberFormat="1" applyFont="1" applyBorder="1" applyAlignment="1">
      <alignment vertical="top"/>
    </xf>
    <xf numFmtId="10" fontId="20" fillId="0" borderId="28" xfId="0" applyNumberFormat="1" applyFont="1" applyBorder="1" applyAlignment="1">
      <alignment vertical="top"/>
    </xf>
    <xf numFmtId="0" fontId="24" fillId="0" borderId="12" xfId="0" applyFont="1" applyBorder="1" applyAlignment="1">
      <alignment vertical="top"/>
    </xf>
    <xf numFmtId="0" fontId="24" fillId="0" borderId="23" xfId="0" applyFont="1" applyBorder="1" applyAlignment="1">
      <alignment vertical="top"/>
    </xf>
    <xf numFmtId="0" fontId="24" fillId="0" borderId="15" xfId="0" applyFont="1" applyBorder="1" applyAlignment="1">
      <alignment vertical="top"/>
    </xf>
    <xf numFmtId="0" fontId="27" fillId="2" borderId="6" xfId="0" applyFont="1" applyFill="1" applyBorder="1" applyAlignment="1">
      <alignment vertical="top"/>
    </xf>
    <xf numFmtId="0" fontId="28" fillId="0" borderId="12" xfId="0" applyFont="1" applyBorder="1" applyAlignment="1">
      <alignment vertical="top"/>
    </xf>
    <xf numFmtId="0" fontId="28" fillId="0" borderId="14" xfId="0" applyFont="1" applyBorder="1" applyAlignment="1">
      <alignment vertical="top"/>
    </xf>
    <xf numFmtId="0" fontId="28" fillId="0" borderId="7" xfId="0" applyFont="1" applyBorder="1" applyAlignment="1">
      <alignment vertical="top"/>
    </xf>
    <xf numFmtId="0" fontId="28" fillId="0" borderId="17" xfId="0" applyFont="1" applyBorder="1" applyAlignment="1">
      <alignment vertical="top"/>
    </xf>
    <xf numFmtId="0" fontId="28" fillId="0" borderId="19" xfId="0" applyFont="1" applyBorder="1" applyAlignment="1">
      <alignment vertical="top"/>
    </xf>
    <xf numFmtId="0" fontId="28" fillId="0" borderId="27" xfId="0" applyFont="1" applyBorder="1" applyAlignment="1">
      <alignment vertical="top"/>
    </xf>
    <xf numFmtId="0" fontId="24" fillId="0" borderId="27" xfId="0" applyFont="1" applyBorder="1" applyAlignment="1">
      <alignment vertical="top"/>
    </xf>
    <xf numFmtId="0" fontId="24" fillId="0" borderId="14" xfId="0" applyFont="1" applyBorder="1" applyAlignment="1">
      <alignment vertical="top"/>
    </xf>
    <xf numFmtId="0" fontId="24" fillId="0" borderId="22" xfId="0" applyFont="1" applyBorder="1" applyAlignment="1">
      <alignment vertical="top"/>
    </xf>
    <xf numFmtId="0" fontId="24" fillId="0" borderId="4" xfId="0" applyFont="1" applyBorder="1" applyAlignment="1">
      <alignment vertical="top"/>
    </xf>
    <xf numFmtId="0" fontId="24" fillId="0" borderId="25" xfId="0" applyFont="1" applyBorder="1" applyAlignment="1">
      <alignment vertical="top"/>
    </xf>
    <xf numFmtId="0" fontId="22" fillId="0" borderId="28" xfId="0" applyFont="1" applyBorder="1" applyAlignment="1">
      <alignment vertical="top"/>
    </xf>
    <xf numFmtId="0" fontId="29" fillId="0" borderId="0" xfId="0" applyFont="1" applyAlignment="1">
      <alignment vertical="top"/>
    </xf>
    <xf numFmtId="0" fontId="30" fillId="0" borderId="0" xfId="0" applyFont="1" applyAlignment="1">
      <alignment vertical="top"/>
    </xf>
    <xf numFmtId="4" fontId="17" fillId="0" borderId="0" xfId="0" applyNumberFormat="1" applyFont="1" applyAlignment="1">
      <alignment vertical="top"/>
    </xf>
    <xf numFmtId="43" fontId="21" fillId="0" borderId="6" xfId="1" applyFont="1" applyBorder="1" applyAlignment="1">
      <alignment vertical="top"/>
    </xf>
    <xf numFmtId="43" fontId="23" fillId="2" borderId="6" xfId="1" applyFont="1" applyFill="1" applyBorder="1" applyAlignment="1">
      <alignment vertical="top"/>
    </xf>
    <xf numFmtId="43" fontId="20" fillId="0" borderId="6" xfId="1" applyFont="1" applyBorder="1" applyAlignment="1">
      <alignment vertical="top"/>
    </xf>
    <xf numFmtId="43" fontId="22" fillId="2" borderId="6" xfId="1" applyFont="1" applyFill="1" applyBorder="1" applyAlignment="1">
      <alignment vertical="top"/>
    </xf>
    <xf numFmtId="43" fontId="7" fillId="0" borderId="0" xfId="0" applyNumberFormat="1" applyFont="1" applyAlignment="1">
      <alignment vertical="top"/>
    </xf>
    <xf numFmtId="9" fontId="7" fillId="0" borderId="0" xfId="2" applyFont="1" applyAlignment="1">
      <alignment vertical="top"/>
    </xf>
    <xf numFmtId="44" fontId="7" fillId="0" borderId="0" xfId="0" applyNumberFormat="1" applyFont="1" applyAlignment="1">
      <alignment vertical="top"/>
    </xf>
    <xf numFmtId="44" fontId="0" fillId="0" borderId="0" xfId="0" applyNumberFormat="1" applyAlignment="1">
      <alignment vertical="top"/>
    </xf>
    <xf numFmtId="10" fontId="0" fillId="0" borderId="0" xfId="2" applyNumberFormat="1" applyFont="1" applyAlignment="1">
      <alignment vertical="top"/>
    </xf>
    <xf numFmtId="44" fontId="0" fillId="0" borderId="0" xfId="0" applyNumberFormat="1" applyAlignment="1">
      <alignment vertical="top" wrapText="1"/>
    </xf>
    <xf numFmtId="44" fontId="0" fillId="0" borderId="29" xfId="0" applyNumberFormat="1" applyBorder="1" applyAlignment="1">
      <alignment vertical="top"/>
    </xf>
    <xf numFmtId="9" fontId="0" fillId="0" borderId="0" xfId="2" applyFont="1" applyAlignment="1">
      <alignment vertical="top"/>
    </xf>
    <xf numFmtId="1" fontId="0" fillId="0" borderId="0" xfId="0" applyNumberFormat="1" applyAlignment="1">
      <alignment vertical="top"/>
    </xf>
    <xf numFmtId="0" fontId="17" fillId="0" borderId="0" xfId="0" applyFont="1" applyAlignment="1">
      <alignment vertical="top"/>
    </xf>
    <xf numFmtId="0" fontId="32" fillId="0" borderId="0" xfId="0" applyFont="1" applyAlignment="1">
      <alignment vertical="top"/>
    </xf>
    <xf numFmtId="44" fontId="32" fillId="0" borderId="0" xfId="0" applyNumberFormat="1" applyFont="1" applyAlignment="1">
      <alignment vertical="top"/>
    </xf>
    <xf numFmtId="44" fontId="33" fillId="0" borderId="0" xfId="0" applyNumberFormat="1" applyFont="1" applyAlignment="1">
      <alignment vertical="top"/>
    </xf>
    <xf numFmtId="8" fontId="7" fillId="0" borderId="0" xfId="0" applyNumberFormat="1" applyFont="1" applyAlignment="1">
      <alignment vertical="top"/>
    </xf>
    <xf numFmtId="10" fontId="33" fillId="0" borderId="0" xfId="0" applyNumberFormat="1" applyFont="1" applyAlignment="1">
      <alignment vertical="top"/>
    </xf>
    <xf numFmtId="4" fontId="6" fillId="0" borderId="0" xfId="0" applyNumberFormat="1" applyFont="1" applyAlignment="1">
      <alignment vertical="top"/>
    </xf>
    <xf numFmtId="44" fontId="13" fillId="0" borderId="0" xfId="0" applyNumberFormat="1" applyFont="1" applyAlignment="1">
      <alignment vertical="top"/>
    </xf>
    <xf numFmtId="4" fontId="0" fillId="0" borderId="0" xfId="0" applyNumberFormat="1" applyAlignment="1">
      <alignment vertical="top"/>
    </xf>
    <xf numFmtId="43" fontId="0" fillId="0" borderId="0" xfId="0" applyNumberFormat="1" applyAlignment="1">
      <alignment vertical="top"/>
    </xf>
    <xf numFmtId="44" fontId="27" fillId="2" borderId="6" xfId="0" applyNumberFormat="1" applyFont="1" applyFill="1" applyBorder="1" applyAlignment="1">
      <alignment vertical="top"/>
    </xf>
    <xf numFmtId="44" fontId="34" fillId="0" borderId="0" xfId="0" applyNumberFormat="1" applyFont="1" applyAlignment="1">
      <alignment vertical="top"/>
    </xf>
    <xf numFmtId="0" fontId="34" fillId="0" borderId="0" xfId="0" applyFont="1" applyAlignment="1">
      <alignment vertical="top"/>
    </xf>
    <xf numFmtId="0" fontId="17" fillId="0" borderId="0" xfId="0" applyFont="1" applyAlignment="1">
      <alignment horizontal="center" vertical="top"/>
    </xf>
    <xf numFmtId="4" fontId="32" fillId="0" borderId="0" xfId="0" applyNumberFormat="1" applyFont="1" applyAlignment="1">
      <alignment vertical="top"/>
    </xf>
    <xf numFmtId="0" fontId="6" fillId="0" borderId="0" xfId="0" applyFont="1" applyAlignment="1">
      <alignment horizontal="center" vertical="top"/>
    </xf>
    <xf numFmtId="0" fontId="0" fillId="0" borderId="0" xfId="0" applyAlignment="1">
      <alignment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20</xdr:row>
      <xdr:rowOff>190500</xdr:rowOff>
    </xdr:from>
    <xdr:ext cx="5505450" cy="2771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watch?v=m7T4LhoTIEY" TargetMode="External"/><Relationship Id="rId1" Type="http://schemas.openxmlformats.org/officeDocument/2006/relationships/hyperlink" Target="https://www.youtube.com/watch?v=m7T4LhoTIEY"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008"/>
  <sheetViews>
    <sheetView topLeftCell="A4" workbookViewId="0"/>
  </sheetViews>
  <sheetFormatPr defaultColWidth="14.3984375" defaultRowHeight="15" customHeight="1"/>
  <cols>
    <col min="1" max="1" width="3.69921875" customWidth="1"/>
    <col min="2" max="2" width="188.296875" customWidth="1"/>
  </cols>
  <sheetData>
    <row r="1" spans="1:2" ht="15" customHeight="1">
      <c r="A1" s="1"/>
      <c r="B1" s="2" t="s">
        <v>0</v>
      </c>
    </row>
    <row r="2" spans="1:2" ht="15" customHeight="1">
      <c r="A2" s="1">
        <v>1</v>
      </c>
      <c r="B2" s="3" t="s">
        <v>1</v>
      </c>
    </row>
    <row r="3" spans="1:2" ht="15" customHeight="1">
      <c r="A3" s="1">
        <v>2</v>
      </c>
      <c r="B3" s="3" t="s">
        <v>2</v>
      </c>
    </row>
    <row r="4" spans="1:2" ht="15" customHeight="1">
      <c r="A4" s="1">
        <v>3</v>
      </c>
      <c r="B4" s="3" t="s">
        <v>3</v>
      </c>
    </row>
    <row r="5" spans="1:2" ht="15" customHeight="1">
      <c r="A5" s="1">
        <v>4</v>
      </c>
      <c r="B5" s="3" t="s">
        <v>4</v>
      </c>
    </row>
    <row r="6" spans="1:2" ht="15" customHeight="1">
      <c r="A6" s="1">
        <v>5</v>
      </c>
      <c r="B6" s="3" t="s">
        <v>5</v>
      </c>
    </row>
    <row r="7" spans="1:2" ht="15" customHeight="1">
      <c r="A7" s="1"/>
      <c r="B7" s="3" t="s">
        <v>6</v>
      </c>
    </row>
    <row r="8" spans="1:2" ht="15" customHeight="1">
      <c r="A8" s="1"/>
      <c r="B8" s="3" t="s">
        <v>7</v>
      </c>
    </row>
    <row r="9" spans="1:2" ht="15" customHeight="1">
      <c r="A9" s="1"/>
      <c r="B9" s="3" t="s">
        <v>8</v>
      </c>
    </row>
    <row r="10" spans="1:2" ht="15" customHeight="1">
      <c r="A10" s="1">
        <v>6</v>
      </c>
      <c r="B10" s="3" t="s">
        <v>9</v>
      </c>
    </row>
    <row r="11" spans="1:2" ht="15" customHeight="1">
      <c r="A11" s="1">
        <v>7</v>
      </c>
      <c r="B11" s="3" t="s">
        <v>10</v>
      </c>
    </row>
    <row r="12" spans="1:2" ht="15" customHeight="1">
      <c r="A12" s="1">
        <v>8</v>
      </c>
      <c r="B12" s="3" t="s">
        <v>11</v>
      </c>
    </row>
    <row r="13" spans="1:2" ht="15" customHeight="1">
      <c r="A13" s="1"/>
      <c r="B13" s="3" t="s">
        <v>12</v>
      </c>
    </row>
    <row r="14" spans="1:2" ht="15" customHeight="1">
      <c r="A14" s="1"/>
      <c r="B14" s="3" t="s">
        <v>13</v>
      </c>
    </row>
    <row r="15" spans="1:2" ht="15" customHeight="1">
      <c r="A15" s="1"/>
      <c r="B15" s="3" t="s">
        <v>14</v>
      </c>
    </row>
    <row r="16" spans="1:2" ht="15" customHeight="1">
      <c r="A16" s="1"/>
      <c r="B16" s="3" t="s">
        <v>15</v>
      </c>
    </row>
    <row r="17" spans="1:2" ht="15" customHeight="1">
      <c r="A17" s="1"/>
      <c r="B17" s="3" t="s">
        <v>16</v>
      </c>
    </row>
    <row r="18" spans="1:2" ht="15" customHeight="1">
      <c r="A18" s="1">
        <v>9</v>
      </c>
      <c r="B18" s="3" t="s">
        <v>17</v>
      </c>
    </row>
    <row r="19" spans="1:2" ht="15" customHeight="1">
      <c r="A19" s="1"/>
    </row>
    <row r="20" spans="1:2" ht="15" customHeight="1">
      <c r="A20" s="1"/>
      <c r="B20" s="4" t="s">
        <v>18</v>
      </c>
    </row>
    <row r="21" spans="1:2" ht="15" customHeight="1">
      <c r="A21" s="1"/>
    </row>
    <row r="22" spans="1:2" ht="15" customHeight="1">
      <c r="A22" s="1"/>
      <c r="B22" s="5" t="s">
        <v>19</v>
      </c>
    </row>
    <row r="23" spans="1:2" ht="15" customHeight="1">
      <c r="A23" s="1"/>
      <c r="B23" s="3"/>
    </row>
    <row r="24" spans="1:2" ht="15" customHeight="1">
      <c r="A24" s="1"/>
    </row>
    <row r="25" spans="1:2" ht="13">
      <c r="A25" s="1"/>
    </row>
    <row r="26" spans="1:2" ht="13">
      <c r="A26" s="1"/>
    </row>
    <row r="27" spans="1:2" ht="13">
      <c r="A27" s="1"/>
    </row>
    <row r="28" spans="1:2" ht="13">
      <c r="A28" s="1"/>
    </row>
    <row r="29" spans="1:2" ht="13">
      <c r="A29" s="1"/>
    </row>
    <row r="30" spans="1:2" ht="13">
      <c r="A30" s="1"/>
    </row>
    <row r="31" spans="1:2" ht="13">
      <c r="A31" s="1"/>
    </row>
    <row r="32" spans="1:2" ht="13">
      <c r="A32" s="1"/>
    </row>
    <row r="33" spans="1:1" ht="13">
      <c r="A33" s="1"/>
    </row>
    <row r="34" spans="1:1" ht="13">
      <c r="A34" s="1"/>
    </row>
    <row r="35" spans="1:1" ht="13">
      <c r="A35" s="1"/>
    </row>
    <row r="36" spans="1:1" ht="13">
      <c r="A36" s="1"/>
    </row>
    <row r="37" spans="1:1" ht="13">
      <c r="A37" s="1"/>
    </row>
    <row r="38" spans="1:1" ht="13">
      <c r="A38" s="1"/>
    </row>
    <row r="39" spans="1:1" ht="13">
      <c r="A39" s="1"/>
    </row>
    <row r="40" spans="1:1" ht="13">
      <c r="A40" s="1"/>
    </row>
    <row r="41" spans="1:1" ht="13">
      <c r="A41" s="1"/>
    </row>
    <row r="42" spans="1:1" ht="13">
      <c r="A42" s="1"/>
    </row>
    <row r="43" spans="1:1" ht="13">
      <c r="A43" s="1"/>
    </row>
    <row r="44" spans="1:1" ht="13">
      <c r="A44" s="1"/>
    </row>
    <row r="45" spans="1:1" ht="13">
      <c r="A45" s="1"/>
    </row>
    <row r="46" spans="1:1" ht="13">
      <c r="A46" s="1"/>
    </row>
    <row r="47" spans="1:1" ht="13">
      <c r="A47" s="1"/>
    </row>
    <row r="48" spans="1:1" ht="13">
      <c r="A48" s="1"/>
    </row>
    <row r="49" spans="1:1" ht="13">
      <c r="A49" s="1"/>
    </row>
    <row r="50" spans="1:1" ht="13">
      <c r="A50" s="1"/>
    </row>
    <row r="51" spans="1:1" ht="13">
      <c r="A51" s="1"/>
    </row>
    <row r="52" spans="1:1" ht="13">
      <c r="A52" s="1"/>
    </row>
    <row r="53" spans="1:1" ht="13">
      <c r="A53" s="1"/>
    </row>
    <row r="54" spans="1:1" ht="13">
      <c r="A54" s="1"/>
    </row>
    <row r="55" spans="1:1" ht="13">
      <c r="A55" s="1"/>
    </row>
    <row r="56" spans="1:1" ht="13">
      <c r="A56" s="1"/>
    </row>
    <row r="57" spans="1:1" ht="13">
      <c r="A57" s="1"/>
    </row>
    <row r="58" spans="1:1" ht="13">
      <c r="A58" s="1"/>
    </row>
    <row r="59" spans="1:1" ht="13">
      <c r="A59" s="1"/>
    </row>
    <row r="60" spans="1:1" ht="13">
      <c r="A60" s="1"/>
    </row>
    <row r="61" spans="1:1" ht="13">
      <c r="A61" s="1"/>
    </row>
    <row r="62" spans="1:1" ht="13">
      <c r="A62" s="1"/>
    </row>
    <row r="63" spans="1:1" ht="13">
      <c r="A63" s="1"/>
    </row>
    <row r="64" spans="1:1" ht="13">
      <c r="A64" s="1"/>
    </row>
    <row r="65" spans="1:1" ht="13">
      <c r="A65" s="1"/>
    </row>
    <row r="66" spans="1:1" ht="13">
      <c r="A66" s="1"/>
    </row>
    <row r="67" spans="1:1" ht="13">
      <c r="A67" s="1"/>
    </row>
    <row r="68" spans="1:1" ht="13">
      <c r="A68" s="1"/>
    </row>
    <row r="69" spans="1:1" ht="13">
      <c r="A69" s="1"/>
    </row>
    <row r="70" spans="1:1" ht="13">
      <c r="A70" s="1"/>
    </row>
    <row r="71" spans="1:1" ht="13">
      <c r="A71" s="1"/>
    </row>
    <row r="72" spans="1:1" ht="13">
      <c r="A72" s="1"/>
    </row>
    <row r="73" spans="1:1" ht="13">
      <c r="A73" s="1"/>
    </row>
    <row r="74" spans="1:1" ht="13">
      <c r="A74" s="1"/>
    </row>
    <row r="75" spans="1:1" ht="13">
      <c r="A75" s="1"/>
    </row>
    <row r="76" spans="1:1" ht="13">
      <c r="A76" s="1"/>
    </row>
    <row r="77" spans="1:1" ht="13">
      <c r="A77" s="1"/>
    </row>
    <row r="78" spans="1:1" ht="13">
      <c r="A78" s="1"/>
    </row>
    <row r="79" spans="1:1" ht="13">
      <c r="A79" s="1"/>
    </row>
    <row r="80" spans="1:1" ht="13">
      <c r="A80" s="1"/>
    </row>
    <row r="81" spans="1:1" ht="13">
      <c r="A81" s="1"/>
    </row>
    <row r="82" spans="1:1" ht="13">
      <c r="A82" s="1"/>
    </row>
    <row r="83" spans="1:1" ht="13">
      <c r="A83" s="1"/>
    </row>
    <row r="84" spans="1:1" ht="13">
      <c r="A84" s="1"/>
    </row>
    <row r="85" spans="1:1" ht="13">
      <c r="A85" s="1"/>
    </row>
    <row r="86" spans="1:1" ht="13">
      <c r="A86" s="1"/>
    </row>
    <row r="87" spans="1:1" ht="13">
      <c r="A87" s="1"/>
    </row>
    <row r="88" spans="1:1" ht="13">
      <c r="A88" s="1"/>
    </row>
    <row r="89" spans="1:1" ht="13">
      <c r="A89" s="1"/>
    </row>
    <row r="90" spans="1:1" ht="13">
      <c r="A90" s="1"/>
    </row>
    <row r="91" spans="1:1" ht="13">
      <c r="A91" s="1"/>
    </row>
    <row r="92" spans="1:1" ht="13">
      <c r="A92" s="1"/>
    </row>
    <row r="93" spans="1:1" ht="13">
      <c r="A93" s="1"/>
    </row>
    <row r="94" spans="1:1" ht="13">
      <c r="A94" s="1"/>
    </row>
    <row r="95" spans="1:1" ht="13">
      <c r="A95" s="1"/>
    </row>
    <row r="96" spans="1:1" ht="13">
      <c r="A96" s="1"/>
    </row>
    <row r="97" spans="1:1" ht="13">
      <c r="A97" s="1"/>
    </row>
    <row r="98" spans="1:1" ht="13">
      <c r="A98" s="1"/>
    </row>
    <row r="99" spans="1:1" ht="13">
      <c r="A99" s="1"/>
    </row>
    <row r="100" spans="1:1" ht="13">
      <c r="A100" s="1"/>
    </row>
    <row r="101" spans="1:1" ht="13">
      <c r="A101" s="1"/>
    </row>
    <row r="102" spans="1:1" ht="13">
      <c r="A102" s="1"/>
    </row>
    <row r="103" spans="1:1" ht="13">
      <c r="A103" s="1"/>
    </row>
    <row r="104" spans="1:1" ht="13">
      <c r="A104" s="1"/>
    </row>
    <row r="105" spans="1:1" ht="13">
      <c r="A105" s="1"/>
    </row>
    <row r="106" spans="1:1" ht="13">
      <c r="A106" s="1"/>
    </row>
    <row r="107" spans="1:1" ht="13">
      <c r="A107" s="1"/>
    </row>
    <row r="108" spans="1:1" ht="13">
      <c r="A108" s="1"/>
    </row>
    <row r="109" spans="1:1" ht="13">
      <c r="A109" s="1"/>
    </row>
    <row r="110" spans="1:1" ht="13">
      <c r="A110" s="1"/>
    </row>
    <row r="111" spans="1:1" ht="13">
      <c r="A111" s="1"/>
    </row>
    <row r="112" spans="1:1" ht="13">
      <c r="A112" s="1"/>
    </row>
    <row r="113" spans="1:1" ht="13">
      <c r="A113" s="1"/>
    </row>
    <row r="114" spans="1:1" ht="13">
      <c r="A114" s="1"/>
    </row>
    <row r="115" spans="1:1" ht="13">
      <c r="A115" s="1"/>
    </row>
    <row r="116" spans="1:1" ht="13">
      <c r="A116" s="1"/>
    </row>
    <row r="117" spans="1:1" ht="13">
      <c r="A117" s="1"/>
    </row>
    <row r="118" spans="1:1" ht="13">
      <c r="A118" s="1"/>
    </row>
    <row r="119" spans="1:1" ht="13">
      <c r="A119" s="1"/>
    </row>
    <row r="120" spans="1:1" ht="13">
      <c r="A120" s="1"/>
    </row>
    <row r="121" spans="1:1" ht="13">
      <c r="A121" s="1"/>
    </row>
    <row r="122" spans="1:1" ht="13">
      <c r="A122" s="1"/>
    </row>
    <row r="123" spans="1:1" ht="13">
      <c r="A123" s="1"/>
    </row>
    <row r="124" spans="1:1" ht="13">
      <c r="A124" s="1"/>
    </row>
    <row r="125" spans="1:1" ht="13">
      <c r="A125" s="1"/>
    </row>
    <row r="126" spans="1:1" ht="13">
      <c r="A126" s="1"/>
    </row>
    <row r="127" spans="1:1" ht="13">
      <c r="A127" s="1"/>
    </row>
    <row r="128" spans="1:1" ht="13">
      <c r="A128" s="1"/>
    </row>
    <row r="129" spans="1:1" ht="13">
      <c r="A129" s="1"/>
    </row>
    <row r="130" spans="1:1" ht="13">
      <c r="A130" s="1"/>
    </row>
    <row r="131" spans="1:1" ht="13">
      <c r="A131" s="1"/>
    </row>
    <row r="132" spans="1:1" ht="13">
      <c r="A132" s="1"/>
    </row>
    <row r="133" spans="1:1" ht="13">
      <c r="A133" s="1"/>
    </row>
    <row r="134" spans="1:1" ht="13">
      <c r="A134" s="1"/>
    </row>
    <row r="135" spans="1:1" ht="13">
      <c r="A135" s="1"/>
    </row>
    <row r="136" spans="1:1" ht="13">
      <c r="A136" s="1"/>
    </row>
    <row r="137" spans="1:1" ht="13">
      <c r="A137" s="1"/>
    </row>
    <row r="138" spans="1:1" ht="13">
      <c r="A138" s="1"/>
    </row>
    <row r="139" spans="1:1" ht="13">
      <c r="A139" s="1"/>
    </row>
    <row r="140" spans="1:1" ht="13">
      <c r="A140" s="1"/>
    </row>
    <row r="141" spans="1:1" ht="13">
      <c r="A141" s="1"/>
    </row>
    <row r="142" spans="1:1" ht="13">
      <c r="A142" s="1"/>
    </row>
    <row r="143" spans="1:1" ht="13">
      <c r="A143" s="1"/>
    </row>
    <row r="144" spans="1:1" ht="13">
      <c r="A144" s="1"/>
    </row>
    <row r="145" spans="1:1" ht="13">
      <c r="A145" s="1"/>
    </row>
    <row r="146" spans="1:1" ht="13">
      <c r="A146" s="1"/>
    </row>
    <row r="147" spans="1:1" ht="13">
      <c r="A147" s="1"/>
    </row>
    <row r="148" spans="1:1" ht="13">
      <c r="A148" s="1"/>
    </row>
    <row r="149" spans="1:1" ht="13">
      <c r="A149" s="1"/>
    </row>
    <row r="150" spans="1:1" ht="13">
      <c r="A150" s="1"/>
    </row>
    <row r="151" spans="1:1" ht="13">
      <c r="A151" s="1"/>
    </row>
    <row r="152" spans="1:1" ht="13">
      <c r="A152" s="1"/>
    </row>
    <row r="153" spans="1:1" ht="13">
      <c r="A153" s="1"/>
    </row>
    <row r="154" spans="1:1" ht="13">
      <c r="A154" s="1"/>
    </row>
    <row r="155" spans="1:1" ht="13">
      <c r="A155" s="1"/>
    </row>
    <row r="156" spans="1:1" ht="13">
      <c r="A156" s="1"/>
    </row>
    <row r="157" spans="1:1" ht="13">
      <c r="A157" s="1"/>
    </row>
    <row r="158" spans="1:1" ht="13">
      <c r="A158" s="1"/>
    </row>
    <row r="159" spans="1:1" ht="13">
      <c r="A159" s="1"/>
    </row>
    <row r="160" spans="1:1" ht="13">
      <c r="A160" s="1"/>
    </row>
    <row r="161" spans="1:1" ht="13">
      <c r="A161" s="1"/>
    </row>
    <row r="162" spans="1:1" ht="13">
      <c r="A162" s="1"/>
    </row>
    <row r="163" spans="1:1" ht="13">
      <c r="A163" s="1"/>
    </row>
    <row r="164" spans="1:1" ht="13">
      <c r="A164" s="1"/>
    </row>
    <row r="165" spans="1:1" ht="13">
      <c r="A165" s="1"/>
    </row>
    <row r="166" spans="1:1" ht="13">
      <c r="A166" s="1"/>
    </row>
    <row r="167" spans="1:1" ht="13">
      <c r="A167" s="1"/>
    </row>
    <row r="168" spans="1:1" ht="13">
      <c r="A168" s="1"/>
    </row>
    <row r="169" spans="1:1" ht="13">
      <c r="A169" s="1"/>
    </row>
    <row r="170" spans="1:1" ht="13">
      <c r="A170" s="1"/>
    </row>
    <row r="171" spans="1:1" ht="13">
      <c r="A171" s="1"/>
    </row>
    <row r="172" spans="1:1" ht="13">
      <c r="A172" s="1"/>
    </row>
    <row r="173" spans="1:1" ht="13">
      <c r="A173" s="1"/>
    </row>
    <row r="174" spans="1:1" ht="13">
      <c r="A174" s="1"/>
    </row>
    <row r="175" spans="1:1" ht="13">
      <c r="A175" s="1"/>
    </row>
    <row r="176" spans="1:1" ht="13">
      <c r="A176" s="1"/>
    </row>
    <row r="177" spans="1:1" ht="13">
      <c r="A177" s="1"/>
    </row>
    <row r="178" spans="1:1" ht="13">
      <c r="A178" s="1"/>
    </row>
    <row r="179" spans="1:1" ht="13">
      <c r="A179" s="1"/>
    </row>
    <row r="180" spans="1:1" ht="13">
      <c r="A180" s="1"/>
    </row>
    <row r="181" spans="1:1" ht="13">
      <c r="A181" s="1"/>
    </row>
    <row r="182" spans="1:1" ht="13">
      <c r="A182" s="1"/>
    </row>
    <row r="183" spans="1:1" ht="13">
      <c r="A183" s="1"/>
    </row>
    <row r="184" spans="1:1" ht="13">
      <c r="A184" s="1"/>
    </row>
    <row r="185" spans="1:1" ht="13">
      <c r="A185" s="1"/>
    </row>
    <row r="186" spans="1:1" ht="13">
      <c r="A186" s="1"/>
    </row>
    <row r="187" spans="1:1" ht="13">
      <c r="A187" s="1"/>
    </row>
    <row r="188" spans="1:1" ht="13">
      <c r="A188" s="1"/>
    </row>
    <row r="189" spans="1:1" ht="13">
      <c r="A189" s="1"/>
    </row>
    <row r="190" spans="1:1" ht="13">
      <c r="A190" s="1"/>
    </row>
    <row r="191" spans="1:1" ht="13">
      <c r="A191" s="1"/>
    </row>
    <row r="192" spans="1:1" ht="13">
      <c r="A192" s="1"/>
    </row>
    <row r="193" spans="1:1" ht="13">
      <c r="A193" s="1"/>
    </row>
    <row r="194" spans="1:1" ht="13">
      <c r="A194" s="1"/>
    </row>
    <row r="195" spans="1:1" ht="13">
      <c r="A195" s="1"/>
    </row>
    <row r="196" spans="1:1" ht="13">
      <c r="A196" s="1"/>
    </row>
    <row r="197" spans="1:1" ht="13">
      <c r="A197" s="1"/>
    </row>
    <row r="198" spans="1:1" ht="13">
      <c r="A198" s="1"/>
    </row>
    <row r="199" spans="1:1" ht="13">
      <c r="A199" s="1"/>
    </row>
    <row r="200" spans="1:1" ht="13">
      <c r="A200" s="1"/>
    </row>
    <row r="201" spans="1:1" ht="13">
      <c r="A201" s="1"/>
    </row>
    <row r="202" spans="1:1" ht="13">
      <c r="A202" s="1"/>
    </row>
    <row r="203" spans="1:1" ht="13">
      <c r="A203" s="1"/>
    </row>
    <row r="204" spans="1:1" ht="13">
      <c r="A204" s="1"/>
    </row>
    <row r="205" spans="1:1" ht="13">
      <c r="A205" s="1"/>
    </row>
    <row r="206" spans="1:1" ht="13">
      <c r="A206" s="1"/>
    </row>
    <row r="207" spans="1:1" ht="13">
      <c r="A207" s="1"/>
    </row>
    <row r="208" spans="1:1" ht="13">
      <c r="A208" s="1"/>
    </row>
    <row r="209" spans="1:1" ht="13">
      <c r="A209" s="1"/>
    </row>
    <row r="210" spans="1:1" ht="13">
      <c r="A210" s="1"/>
    </row>
    <row r="211" spans="1:1" ht="13">
      <c r="A211" s="1"/>
    </row>
    <row r="212" spans="1:1" ht="13">
      <c r="A212" s="1"/>
    </row>
    <row r="213" spans="1:1" ht="13">
      <c r="A213" s="1"/>
    </row>
    <row r="214" spans="1:1" ht="13">
      <c r="A214" s="1"/>
    </row>
    <row r="215" spans="1:1" ht="13">
      <c r="A215" s="1"/>
    </row>
    <row r="216" spans="1:1" ht="13">
      <c r="A216" s="1"/>
    </row>
    <row r="217" spans="1:1" ht="13">
      <c r="A217" s="1"/>
    </row>
    <row r="218" spans="1:1" ht="13">
      <c r="A218" s="1"/>
    </row>
    <row r="219" spans="1:1" ht="13">
      <c r="A219" s="1"/>
    </row>
    <row r="220" spans="1:1" ht="13">
      <c r="A220" s="1"/>
    </row>
    <row r="221" spans="1:1" ht="13">
      <c r="A221" s="1"/>
    </row>
    <row r="222" spans="1:1" ht="13">
      <c r="A222" s="1"/>
    </row>
    <row r="223" spans="1:1" ht="13">
      <c r="A223" s="1"/>
    </row>
    <row r="224" spans="1:1" ht="13">
      <c r="A224" s="1"/>
    </row>
    <row r="225" spans="1:1" ht="13">
      <c r="A225" s="1"/>
    </row>
    <row r="226" spans="1:1" ht="13">
      <c r="A226" s="1"/>
    </row>
    <row r="227" spans="1:1" ht="13">
      <c r="A227" s="1"/>
    </row>
    <row r="228" spans="1:1" ht="13">
      <c r="A228" s="1"/>
    </row>
    <row r="229" spans="1:1" ht="13">
      <c r="A229" s="1"/>
    </row>
    <row r="230" spans="1:1" ht="13">
      <c r="A230" s="1"/>
    </row>
    <row r="231" spans="1:1" ht="13">
      <c r="A231" s="1"/>
    </row>
    <row r="232" spans="1:1" ht="13">
      <c r="A232" s="1"/>
    </row>
    <row r="233" spans="1:1" ht="13">
      <c r="A233" s="1"/>
    </row>
    <row r="234" spans="1:1" ht="13">
      <c r="A234" s="1"/>
    </row>
    <row r="235" spans="1:1" ht="13">
      <c r="A235" s="1"/>
    </row>
    <row r="236" spans="1:1" ht="13">
      <c r="A236" s="1"/>
    </row>
    <row r="237" spans="1:1" ht="13">
      <c r="A237" s="1"/>
    </row>
    <row r="238" spans="1:1" ht="13">
      <c r="A238" s="1"/>
    </row>
    <row r="239" spans="1:1" ht="13">
      <c r="A239" s="1"/>
    </row>
    <row r="240" spans="1:1" ht="13">
      <c r="A240" s="1"/>
    </row>
    <row r="241" spans="1:1" ht="13">
      <c r="A241" s="1"/>
    </row>
    <row r="242" spans="1:1" ht="13">
      <c r="A242" s="1"/>
    </row>
    <row r="243" spans="1:1" ht="13">
      <c r="A243" s="1"/>
    </row>
    <row r="244" spans="1:1" ht="13">
      <c r="A244" s="1"/>
    </row>
    <row r="245" spans="1:1" ht="13">
      <c r="A245" s="1"/>
    </row>
    <row r="246" spans="1:1" ht="13">
      <c r="A246" s="1"/>
    </row>
    <row r="247" spans="1:1" ht="13">
      <c r="A247" s="1"/>
    </row>
    <row r="248" spans="1:1" ht="13">
      <c r="A248" s="1"/>
    </row>
    <row r="249" spans="1:1" ht="13">
      <c r="A249" s="1"/>
    </row>
    <row r="250" spans="1:1" ht="13">
      <c r="A250" s="1"/>
    </row>
    <row r="251" spans="1:1" ht="13">
      <c r="A251" s="1"/>
    </row>
    <row r="252" spans="1:1" ht="13">
      <c r="A252" s="1"/>
    </row>
    <row r="253" spans="1:1" ht="13">
      <c r="A253" s="1"/>
    </row>
    <row r="254" spans="1:1" ht="13">
      <c r="A254" s="1"/>
    </row>
    <row r="255" spans="1:1" ht="13">
      <c r="A255" s="1"/>
    </row>
    <row r="256" spans="1:1" ht="13">
      <c r="A256" s="1"/>
    </row>
    <row r="257" spans="1:1" ht="13">
      <c r="A257" s="1"/>
    </row>
    <row r="258" spans="1:1" ht="13">
      <c r="A258" s="1"/>
    </row>
    <row r="259" spans="1:1" ht="13">
      <c r="A259" s="1"/>
    </row>
    <row r="260" spans="1:1" ht="13">
      <c r="A260" s="1"/>
    </row>
    <row r="261" spans="1:1" ht="13">
      <c r="A261" s="1"/>
    </row>
    <row r="262" spans="1:1" ht="13">
      <c r="A262" s="1"/>
    </row>
    <row r="263" spans="1:1" ht="13">
      <c r="A263" s="1"/>
    </row>
    <row r="264" spans="1:1" ht="13">
      <c r="A264" s="1"/>
    </row>
    <row r="265" spans="1:1" ht="13">
      <c r="A265" s="1"/>
    </row>
    <row r="266" spans="1:1" ht="13">
      <c r="A266" s="1"/>
    </row>
    <row r="267" spans="1:1" ht="13">
      <c r="A267" s="1"/>
    </row>
    <row r="268" spans="1:1" ht="13">
      <c r="A268" s="1"/>
    </row>
    <row r="269" spans="1:1" ht="13">
      <c r="A269" s="1"/>
    </row>
    <row r="270" spans="1:1" ht="13">
      <c r="A270" s="1"/>
    </row>
    <row r="271" spans="1:1" ht="13">
      <c r="A271" s="1"/>
    </row>
    <row r="272" spans="1:1" ht="13">
      <c r="A272" s="1"/>
    </row>
    <row r="273" spans="1:1" ht="13">
      <c r="A273" s="1"/>
    </row>
    <row r="274" spans="1:1" ht="13">
      <c r="A274" s="1"/>
    </row>
    <row r="275" spans="1:1" ht="13">
      <c r="A275" s="1"/>
    </row>
    <row r="276" spans="1:1" ht="13">
      <c r="A276" s="1"/>
    </row>
    <row r="277" spans="1:1" ht="13">
      <c r="A277" s="1"/>
    </row>
    <row r="278" spans="1:1" ht="13">
      <c r="A278" s="1"/>
    </row>
    <row r="279" spans="1:1" ht="13">
      <c r="A279" s="1"/>
    </row>
    <row r="280" spans="1:1" ht="13">
      <c r="A280" s="1"/>
    </row>
    <row r="281" spans="1:1" ht="13">
      <c r="A281" s="1"/>
    </row>
    <row r="282" spans="1:1" ht="13">
      <c r="A282" s="1"/>
    </row>
    <row r="283" spans="1:1" ht="13">
      <c r="A283" s="1"/>
    </row>
    <row r="284" spans="1:1" ht="13">
      <c r="A284" s="1"/>
    </row>
    <row r="285" spans="1:1" ht="13">
      <c r="A285" s="1"/>
    </row>
    <row r="286" spans="1:1" ht="13">
      <c r="A286" s="1"/>
    </row>
    <row r="287" spans="1:1" ht="13">
      <c r="A287" s="1"/>
    </row>
    <row r="288" spans="1:1" ht="13">
      <c r="A288" s="1"/>
    </row>
    <row r="289" spans="1:1" ht="13">
      <c r="A289" s="1"/>
    </row>
    <row r="290" spans="1:1" ht="13">
      <c r="A290" s="1"/>
    </row>
    <row r="291" spans="1:1" ht="13">
      <c r="A291" s="1"/>
    </row>
    <row r="292" spans="1:1" ht="13">
      <c r="A292" s="1"/>
    </row>
    <row r="293" spans="1:1" ht="13">
      <c r="A293" s="1"/>
    </row>
    <row r="294" spans="1:1" ht="13">
      <c r="A294" s="1"/>
    </row>
    <row r="295" spans="1:1" ht="13">
      <c r="A295" s="1"/>
    </row>
    <row r="296" spans="1:1" ht="13">
      <c r="A296" s="1"/>
    </row>
    <row r="297" spans="1:1" ht="13">
      <c r="A297" s="1"/>
    </row>
    <row r="298" spans="1:1" ht="13">
      <c r="A298" s="1"/>
    </row>
    <row r="299" spans="1:1" ht="13">
      <c r="A299" s="1"/>
    </row>
    <row r="300" spans="1:1" ht="13">
      <c r="A300" s="1"/>
    </row>
    <row r="301" spans="1:1" ht="13">
      <c r="A301" s="1"/>
    </row>
    <row r="302" spans="1:1" ht="13">
      <c r="A302" s="1"/>
    </row>
    <row r="303" spans="1:1" ht="13">
      <c r="A303" s="1"/>
    </row>
    <row r="304" spans="1:1" ht="13">
      <c r="A304" s="1"/>
    </row>
    <row r="305" spans="1:1" ht="13">
      <c r="A305" s="1"/>
    </row>
    <row r="306" spans="1:1" ht="13">
      <c r="A306" s="1"/>
    </row>
    <row r="307" spans="1:1" ht="13">
      <c r="A307" s="1"/>
    </row>
    <row r="308" spans="1:1" ht="13">
      <c r="A308" s="1"/>
    </row>
    <row r="309" spans="1:1" ht="13">
      <c r="A309" s="1"/>
    </row>
    <row r="310" spans="1:1" ht="13">
      <c r="A310" s="1"/>
    </row>
    <row r="311" spans="1:1" ht="13">
      <c r="A311" s="1"/>
    </row>
    <row r="312" spans="1:1" ht="13">
      <c r="A312" s="1"/>
    </row>
    <row r="313" spans="1:1" ht="13">
      <c r="A313" s="1"/>
    </row>
    <row r="314" spans="1:1" ht="13">
      <c r="A314" s="1"/>
    </row>
    <row r="315" spans="1:1" ht="13">
      <c r="A315" s="1"/>
    </row>
    <row r="316" spans="1:1" ht="13">
      <c r="A316" s="1"/>
    </row>
    <row r="317" spans="1:1" ht="13">
      <c r="A317" s="1"/>
    </row>
    <row r="318" spans="1:1" ht="13">
      <c r="A318" s="1"/>
    </row>
    <row r="319" spans="1:1" ht="13">
      <c r="A319" s="1"/>
    </row>
    <row r="320" spans="1:1" ht="13">
      <c r="A320" s="1"/>
    </row>
    <row r="321" spans="1:1" ht="13">
      <c r="A321" s="1"/>
    </row>
    <row r="322" spans="1:1" ht="13">
      <c r="A322" s="1"/>
    </row>
    <row r="323" spans="1:1" ht="13">
      <c r="A323" s="1"/>
    </row>
    <row r="324" spans="1:1" ht="13">
      <c r="A324" s="1"/>
    </row>
    <row r="325" spans="1:1" ht="13">
      <c r="A325" s="1"/>
    </row>
    <row r="326" spans="1:1" ht="13">
      <c r="A326" s="1"/>
    </row>
    <row r="327" spans="1:1" ht="13">
      <c r="A327" s="1"/>
    </row>
    <row r="328" spans="1:1" ht="13">
      <c r="A328" s="1"/>
    </row>
    <row r="329" spans="1:1" ht="13">
      <c r="A329" s="1"/>
    </row>
    <row r="330" spans="1:1" ht="13">
      <c r="A330" s="1"/>
    </row>
    <row r="331" spans="1:1" ht="13">
      <c r="A331" s="1"/>
    </row>
    <row r="332" spans="1:1" ht="13">
      <c r="A332" s="1"/>
    </row>
    <row r="333" spans="1:1" ht="13">
      <c r="A333" s="1"/>
    </row>
    <row r="334" spans="1:1" ht="13">
      <c r="A334" s="1"/>
    </row>
    <row r="335" spans="1:1" ht="13">
      <c r="A335" s="1"/>
    </row>
    <row r="336" spans="1:1" ht="13">
      <c r="A336" s="1"/>
    </row>
    <row r="337" spans="1:1" ht="13">
      <c r="A337" s="1"/>
    </row>
    <row r="338" spans="1:1" ht="13">
      <c r="A338" s="1"/>
    </row>
    <row r="339" spans="1:1" ht="13">
      <c r="A339" s="1"/>
    </row>
    <row r="340" spans="1:1" ht="13">
      <c r="A340" s="1"/>
    </row>
    <row r="341" spans="1:1" ht="13">
      <c r="A341" s="1"/>
    </row>
    <row r="342" spans="1:1" ht="13">
      <c r="A342" s="1"/>
    </row>
    <row r="343" spans="1:1" ht="13">
      <c r="A343" s="1"/>
    </row>
    <row r="344" spans="1:1" ht="13">
      <c r="A344" s="1"/>
    </row>
    <row r="345" spans="1:1" ht="13">
      <c r="A345" s="1"/>
    </row>
    <row r="346" spans="1:1" ht="13">
      <c r="A346" s="1"/>
    </row>
    <row r="347" spans="1:1" ht="13">
      <c r="A347" s="1"/>
    </row>
    <row r="348" spans="1:1" ht="13">
      <c r="A348" s="1"/>
    </row>
    <row r="349" spans="1:1" ht="13">
      <c r="A349" s="1"/>
    </row>
    <row r="350" spans="1:1" ht="13">
      <c r="A350" s="1"/>
    </row>
    <row r="351" spans="1:1" ht="13">
      <c r="A351" s="1"/>
    </row>
    <row r="352" spans="1:1" ht="13">
      <c r="A352" s="1"/>
    </row>
    <row r="353" spans="1:1" ht="13">
      <c r="A353" s="1"/>
    </row>
    <row r="354" spans="1:1" ht="13">
      <c r="A354" s="1"/>
    </row>
    <row r="355" spans="1:1" ht="13">
      <c r="A355" s="1"/>
    </row>
    <row r="356" spans="1:1" ht="13">
      <c r="A356" s="1"/>
    </row>
    <row r="357" spans="1:1" ht="13">
      <c r="A357" s="1"/>
    </row>
    <row r="358" spans="1:1" ht="13">
      <c r="A358" s="1"/>
    </row>
    <row r="359" spans="1:1" ht="13">
      <c r="A359" s="1"/>
    </row>
    <row r="360" spans="1:1" ht="13">
      <c r="A360" s="1"/>
    </row>
    <row r="361" spans="1:1" ht="13">
      <c r="A361" s="1"/>
    </row>
    <row r="362" spans="1:1" ht="13">
      <c r="A362" s="1"/>
    </row>
    <row r="363" spans="1:1" ht="13">
      <c r="A363" s="1"/>
    </row>
    <row r="364" spans="1:1" ht="13">
      <c r="A364" s="1"/>
    </row>
    <row r="365" spans="1:1" ht="13">
      <c r="A365" s="1"/>
    </row>
    <row r="366" spans="1:1" ht="13">
      <c r="A366" s="1"/>
    </row>
    <row r="367" spans="1:1" ht="13">
      <c r="A367" s="1"/>
    </row>
    <row r="368" spans="1:1" ht="13">
      <c r="A368" s="1"/>
    </row>
    <row r="369" spans="1:1" ht="13">
      <c r="A369" s="1"/>
    </row>
    <row r="370" spans="1:1" ht="13">
      <c r="A370" s="1"/>
    </row>
    <row r="371" spans="1:1" ht="13">
      <c r="A371" s="1"/>
    </row>
    <row r="372" spans="1:1" ht="13">
      <c r="A372" s="1"/>
    </row>
    <row r="373" spans="1:1" ht="13">
      <c r="A373" s="1"/>
    </row>
    <row r="374" spans="1:1" ht="13">
      <c r="A374" s="1"/>
    </row>
    <row r="375" spans="1:1" ht="13">
      <c r="A375" s="1"/>
    </row>
    <row r="376" spans="1:1" ht="13">
      <c r="A376" s="1"/>
    </row>
    <row r="377" spans="1:1" ht="13">
      <c r="A377" s="1"/>
    </row>
    <row r="378" spans="1:1" ht="13">
      <c r="A378" s="1"/>
    </row>
    <row r="379" spans="1:1" ht="13">
      <c r="A379" s="1"/>
    </row>
    <row r="380" spans="1:1" ht="13">
      <c r="A380" s="1"/>
    </row>
    <row r="381" spans="1:1" ht="13">
      <c r="A381" s="1"/>
    </row>
    <row r="382" spans="1:1" ht="13">
      <c r="A382" s="1"/>
    </row>
    <row r="383" spans="1:1" ht="13">
      <c r="A383" s="1"/>
    </row>
    <row r="384" spans="1:1" ht="13">
      <c r="A384" s="1"/>
    </row>
    <row r="385" spans="1:1" ht="13">
      <c r="A385" s="1"/>
    </row>
    <row r="386" spans="1:1" ht="13">
      <c r="A386" s="1"/>
    </row>
    <row r="387" spans="1:1" ht="13">
      <c r="A387" s="1"/>
    </row>
    <row r="388" spans="1:1" ht="13">
      <c r="A388" s="1"/>
    </row>
    <row r="389" spans="1:1" ht="13">
      <c r="A389" s="1"/>
    </row>
    <row r="390" spans="1:1" ht="13">
      <c r="A390" s="1"/>
    </row>
    <row r="391" spans="1:1" ht="13">
      <c r="A391" s="1"/>
    </row>
    <row r="392" spans="1:1" ht="13">
      <c r="A392" s="1"/>
    </row>
    <row r="393" spans="1:1" ht="13">
      <c r="A393" s="1"/>
    </row>
    <row r="394" spans="1:1" ht="13">
      <c r="A394" s="1"/>
    </row>
    <row r="395" spans="1:1" ht="13">
      <c r="A395" s="1"/>
    </row>
    <row r="396" spans="1:1" ht="13">
      <c r="A396" s="1"/>
    </row>
    <row r="397" spans="1:1" ht="13">
      <c r="A397" s="1"/>
    </row>
    <row r="398" spans="1:1" ht="13">
      <c r="A398" s="1"/>
    </row>
    <row r="399" spans="1:1" ht="13">
      <c r="A399" s="1"/>
    </row>
    <row r="400" spans="1:1" ht="13">
      <c r="A400" s="1"/>
    </row>
    <row r="401" spans="1:1" ht="13">
      <c r="A401" s="1"/>
    </row>
    <row r="402" spans="1:1" ht="13">
      <c r="A402" s="1"/>
    </row>
    <row r="403" spans="1:1" ht="13">
      <c r="A403" s="1"/>
    </row>
    <row r="404" spans="1:1" ht="13">
      <c r="A404" s="1"/>
    </row>
    <row r="405" spans="1:1" ht="13">
      <c r="A405" s="1"/>
    </row>
    <row r="406" spans="1:1" ht="13">
      <c r="A406" s="1"/>
    </row>
    <row r="407" spans="1:1" ht="13">
      <c r="A407" s="1"/>
    </row>
    <row r="408" spans="1:1" ht="13">
      <c r="A408" s="1"/>
    </row>
    <row r="409" spans="1:1" ht="13">
      <c r="A409" s="1"/>
    </row>
    <row r="410" spans="1:1" ht="13">
      <c r="A410" s="1"/>
    </row>
    <row r="411" spans="1:1" ht="13">
      <c r="A411" s="1"/>
    </row>
    <row r="412" spans="1:1" ht="13">
      <c r="A412" s="1"/>
    </row>
    <row r="413" spans="1:1" ht="13">
      <c r="A413" s="1"/>
    </row>
    <row r="414" spans="1:1" ht="13">
      <c r="A414" s="1"/>
    </row>
    <row r="415" spans="1:1" ht="13">
      <c r="A415" s="1"/>
    </row>
    <row r="416" spans="1:1" ht="13">
      <c r="A416" s="1"/>
    </row>
    <row r="417" spans="1:1" ht="13">
      <c r="A417" s="1"/>
    </row>
    <row r="418" spans="1:1" ht="13">
      <c r="A418" s="1"/>
    </row>
    <row r="419" spans="1:1" ht="13">
      <c r="A419" s="1"/>
    </row>
    <row r="420" spans="1:1" ht="13">
      <c r="A420" s="1"/>
    </row>
    <row r="421" spans="1:1" ht="13">
      <c r="A421" s="1"/>
    </row>
    <row r="422" spans="1:1" ht="13">
      <c r="A422" s="1"/>
    </row>
    <row r="423" spans="1:1" ht="13">
      <c r="A423" s="1"/>
    </row>
    <row r="424" spans="1:1" ht="13">
      <c r="A424" s="1"/>
    </row>
    <row r="425" spans="1:1" ht="13">
      <c r="A425" s="1"/>
    </row>
    <row r="426" spans="1:1" ht="13">
      <c r="A426" s="1"/>
    </row>
    <row r="427" spans="1:1" ht="13">
      <c r="A427" s="1"/>
    </row>
    <row r="428" spans="1:1" ht="13">
      <c r="A428" s="1"/>
    </row>
    <row r="429" spans="1:1" ht="13">
      <c r="A429" s="1"/>
    </row>
    <row r="430" spans="1:1" ht="13">
      <c r="A430" s="1"/>
    </row>
    <row r="431" spans="1:1" ht="13">
      <c r="A431" s="1"/>
    </row>
    <row r="432" spans="1:1" ht="13">
      <c r="A432" s="1"/>
    </row>
    <row r="433" spans="1:1" ht="13">
      <c r="A433" s="1"/>
    </row>
    <row r="434" spans="1:1" ht="13">
      <c r="A434" s="1"/>
    </row>
    <row r="435" spans="1:1" ht="13">
      <c r="A435" s="1"/>
    </row>
    <row r="436" spans="1:1" ht="13">
      <c r="A436" s="1"/>
    </row>
    <row r="437" spans="1:1" ht="13">
      <c r="A437" s="1"/>
    </row>
    <row r="438" spans="1:1" ht="13">
      <c r="A438" s="1"/>
    </row>
    <row r="439" spans="1:1" ht="13">
      <c r="A439" s="1"/>
    </row>
    <row r="440" spans="1:1" ht="13">
      <c r="A440" s="1"/>
    </row>
    <row r="441" spans="1:1" ht="13">
      <c r="A441" s="1"/>
    </row>
    <row r="442" spans="1:1" ht="13">
      <c r="A442" s="1"/>
    </row>
    <row r="443" spans="1:1" ht="13">
      <c r="A443" s="1"/>
    </row>
    <row r="444" spans="1:1" ht="13">
      <c r="A444" s="1"/>
    </row>
    <row r="445" spans="1:1" ht="13">
      <c r="A445" s="1"/>
    </row>
    <row r="446" spans="1:1" ht="13">
      <c r="A446" s="1"/>
    </row>
    <row r="447" spans="1:1" ht="13">
      <c r="A447" s="1"/>
    </row>
    <row r="448" spans="1:1" ht="13">
      <c r="A448" s="1"/>
    </row>
    <row r="449" spans="1:1" ht="13">
      <c r="A449" s="1"/>
    </row>
    <row r="450" spans="1:1" ht="13">
      <c r="A450" s="1"/>
    </row>
    <row r="451" spans="1:1" ht="13">
      <c r="A451" s="1"/>
    </row>
    <row r="452" spans="1:1" ht="13">
      <c r="A452" s="1"/>
    </row>
    <row r="453" spans="1:1" ht="13">
      <c r="A453" s="1"/>
    </row>
    <row r="454" spans="1:1" ht="13">
      <c r="A454" s="1"/>
    </row>
    <row r="455" spans="1:1" ht="13">
      <c r="A455" s="1"/>
    </row>
    <row r="456" spans="1:1" ht="13">
      <c r="A456" s="1"/>
    </row>
    <row r="457" spans="1:1" ht="13">
      <c r="A457" s="1"/>
    </row>
    <row r="458" spans="1:1" ht="13">
      <c r="A458" s="1"/>
    </row>
    <row r="459" spans="1:1" ht="13">
      <c r="A459" s="1"/>
    </row>
    <row r="460" spans="1:1" ht="13">
      <c r="A460" s="1"/>
    </row>
    <row r="461" spans="1:1" ht="13">
      <c r="A461" s="1"/>
    </row>
    <row r="462" spans="1:1" ht="13">
      <c r="A462" s="1"/>
    </row>
    <row r="463" spans="1:1" ht="13">
      <c r="A463" s="1"/>
    </row>
    <row r="464" spans="1:1" ht="13">
      <c r="A464" s="1"/>
    </row>
    <row r="465" spans="1:1" ht="13">
      <c r="A465" s="1"/>
    </row>
    <row r="466" spans="1:1" ht="13">
      <c r="A466" s="1"/>
    </row>
    <row r="467" spans="1:1" ht="13">
      <c r="A467" s="1"/>
    </row>
    <row r="468" spans="1:1" ht="13">
      <c r="A468" s="1"/>
    </row>
    <row r="469" spans="1:1" ht="13">
      <c r="A469" s="1"/>
    </row>
    <row r="470" spans="1:1" ht="13">
      <c r="A470" s="1"/>
    </row>
    <row r="471" spans="1:1" ht="13">
      <c r="A471" s="1"/>
    </row>
    <row r="472" spans="1:1" ht="13">
      <c r="A472" s="1"/>
    </row>
    <row r="473" spans="1:1" ht="13">
      <c r="A473" s="1"/>
    </row>
    <row r="474" spans="1:1" ht="13">
      <c r="A474" s="1"/>
    </row>
    <row r="475" spans="1:1" ht="13">
      <c r="A475" s="1"/>
    </row>
    <row r="476" spans="1:1" ht="13">
      <c r="A476" s="1"/>
    </row>
    <row r="477" spans="1:1" ht="13">
      <c r="A477" s="1"/>
    </row>
    <row r="478" spans="1:1" ht="13">
      <c r="A478" s="1"/>
    </row>
    <row r="479" spans="1:1" ht="13">
      <c r="A479" s="1"/>
    </row>
    <row r="480" spans="1:1" ht="13">
      <c r="A480" s="1"/>
    </row>
    <row r="481" spans="1:1" ht="13">
      <c r="A481" s="1"/>
    </row>
    <row r="482" spans="1:1" ht="13">
      <c r="A482" s="1"/>
    </row>
    <row r="483" spans="1:1" ht="13">
      <c r="A483" s="1"/>
    </row>
    <row r="484" spans="1:1" ht="13">
      <c r="A484" s="1"/>
    </row>
    <row r="485" spans="1:1" ht="13">
      <c r="A485" s="1"/>
    </row>
    <row r="486" spans="1:1" ht="13">
      <c r="A486" s="1"/>
    </row>
    <row r="487" spans="1:1" ht="13">
      <c r="A487" s="1"/>
    </row>
    <row r="488" spans="1:1" ht="13">
      <c r="A488" s="1"/>
    </row>
    <row r="489" spans="1:1" ht="13">
      <c r="A489" s="1"/>
    </row>
    <row r="490" spans="1:1" ht="13">
      <c r="A490" s="1"/>
    </row>
    <row r="491" spans="1:1" ht="13">
      <c r="A491" s="1"/>
    </row>
    <row r="492" spans="1:1" ht="13">
      <c r="A492" s="1"/>
    </row>
    <row r="493" spans="1:1" ht="13">
      <c r="A493" s="1"/>
    </row>
    <row r="494" spans="1:1" ht="13">
      <c r="A494" s="1"/>
    </row>
    <row r="495" spans="1:1" ht="13">
      <c r="A495" s="1"/>
    </row>
    <row r="496" spans="1:1" ht="13">
      <c r="A496" s="1"/>
    </row>
    <row r="497" spans="1:1" ht="13">
      <c r="A497" s="1"/>
    </row>
    <row r="498" spans="1:1" ht="13">
      <c r="A498" s="1"/>
    </row>
    <row r="499" spans="1:1" ht="13">
      <c r="A499" s="1"/>
    </row>
    <row r="500" spans="1:1" ht="13">
      <c r="A500" s="1"/>
    </row>
    <row r="501" spans="1:1" ht="13">
      <c r="A501" s="1"/>
    </row>
    <row r="502" spans="1:1" ht="13">
      <c r="A502" s="1"/>
    </row>
    <row r="503" spans="1:1" ht="13">
      <c r="A503" s="1"/>
    </row>
    <row r="504" spans="1:1" ht="13">
      <c r="A504" s="1"/>
    </row>
    <row r="505" spans="1:1" ht="13">
      <c r="A505" s="1"/>
    </row>
    <row r="506" spans="1:1" ht="13">
      <c r="A506" s="1"/>
    </row>
    <row r="507" spans="1:1" ht="13">
      <c r="A507" s="1"/>
    </row>
    <row r="508" spans="1:1" ht="13">
      <c r="A508" s="1"/>
    </row>
    <row r="509" spans="1:1" ht="13">
      <c r="A509" s="1"/>
    </row>
    <row r="510" spans="1:1" ht="13">
      <c r="A510" s="1"/>
    </row>
    <row r="511" spans="1:1" ht="13">
      <c r="A511" s="1"/>
    </row>
    <row r="512" spans="1:1" ht="13">
      <c r="A512" s="1"/>
    </row>
    <row r="513" spans="1:1" ht="13">
      <c r="A513" s="1"/>
    </row>
    <row r="514" spans="1:1" ht="13">
      <c r="A514" s="1"/>
    </row>
    <row r="515" spans="1:1" ht="13">
      <c r="A515" s="1"/>
    </row>
    <row r="516" spans="1:1" ht="13">
      <c r="A516" s="1"/>
    </row>
    <row r="517" spans="1:1" ht="13">
      <c r="A517" s="1"/>
    </row>
    <row r="518" spans="1:1" ht="13">
      <c r="A518" s="1"/>
    </row>
    <row r="519" spans="1:1" ht="13">
      <c r="A519" s="1"/>
    </row>
    <row r="520" spans="1:1" ht="13">
      <c r="A520" s="1"/>
    </row>
    <row r="521" spans="1:1" ht="13">
      <c r="A521" s="1"/>
    </row>
    <row r="522" spans="1:1" ht="13">
      <c r="A522" s="1"/>
    </row>
    <row r="523" spans="1:1" ht="13">
      <c r="A523" s="1"/>
    </row>
    <row r="524" spans="1:1" ht="13">
      <c r="A524" s="1"/>
    </row>
    <row r="525" spans="1:1" ht="13">
      <c r="A525" s="1"/>
    </row>
    <row r="526" spans="1:1" ht="13">
      <c r="A526" s="1"/>
    </row>
    <row r="527" spans="1:1" ht="13">
      <c r="A527" s="1"/>
    </row>
    <row r="528" spans="1:1" ht="13">
      <c r="A528" s="1"/>
    </row>
    <row r="529" spans="1:1" ht="13">
      <c r="A529" s="1"/>
    </row>
    <row r="530" spans="1:1" ht="13">
      <c r="A530" s="1"/>
    </row>
    <row r="531" spans="1:1" ht="13">
      <c r="A531" s="1"/>
    </row>
    <row r="532" spans="1:1" ht="13">
      <c r="A532" s="1"/>
    </row>
    <row r="533" spans="1:1" ht="13">
      <c r="A533" s="1"/>
    </row>
    <row r="534" spans="1:1" ht="13">
      <c r="A534" s="1"/>
    </row>
    <row r="535" spans="1:1" ht="13">
      <c r="A535" s="1"/>
    </row>
    <row r="536" spans="1:1" ht="13">
      <c r="A536" s="1"/>
    </row>
    <row r="537" spans="1:1" ht="13">
      <c r="A537" s="1"/>
    </row>
    <row r="538" spans="1:1" ht="13">
      <c r="A538" s="1"/>
    </row>
    <row r="539" spans="1:1" ht="13">
      <c r="A539" s="1"/>
    </row>
    <row r="540" spans="1:1" ht="13">
      <c r="A540" s="1"/>
    </row>
    <row r="541" spans="1:1" ht="13">
      <c r="A541" s="1"/>
    </row>
    <row r="542" spans="1:1" ht="13">
      <c r="A542" s="1"/>
    </row>
    <row r="543" spans="1:1" ht="13">
      <c r="A543" s="1"/>
    </row>
    <row r="544" spans="1:1" ht="13">
      <c r="A544" s="1"/>
    </row>
    <row r="545" spans="1:1" ht="13">
      <c r="A545" s="1"/>
    </row>
    <row r="546" spans="1:1" ht="13">
      <c r="A546" s="1"/>
    </row>
    <row r="547" spans="1:1" ht="13">
      <c r="A547" s="1"/>
    </row>
    <row r="548" spans="1:1" ht="13">
      <c r="A548" s="1"/>
    </row>
    <row r="549" spans="1:1" ht="13">
      <c r="A549" s="1"/>
    </row>
    <row r="550" spans="1:1" ht="13">
      <c r="A550" s="1"/>
    </row>
    <row r="551" spans="1:1" ht="13">
      <c r="A551" s="1"/>
    </row>
    <row r="552" spans="1:1" ht="13">
      <c r="A552" s="1"/>
    </row>
    <row r="553" spans="1:1" ht="13">
      <c r="A553" s="1"/>
    </row>
    <row r="554" spans="1:1" ht="13">
      <c r="A554" s="1"/>
    </row>
    <row r="555" spans="1:1" ht="13">
      <c r="A555" s="1"/>
    </row>
    <row r="556" spans="1:1" ht="13">
      <c r="A556" s="1"/>
    </row>
    <row r="557" spans="1:1" ht="13">
      <c r="A557" s="1"/>
    </row>
    <row r="558" spans="1:1" ht="13">
      <c r="A558" s="1"/>
    </row>
    <row r="559" spans="1:1" ht="13">
      <c r="A559" s="1"/>
    </row>
    <row r="560" spans="1:1" ht="13">
      <c r="A560" s="1"/>
    </row>
    <row r="561" spans="1:1" ht="13">
      <c r="A561" s="1"/>
    </row>
    <row r="562" spans="1:1" ht="13">
      <c r="A562" s="1"/>
    </row>
    <row r="563" spans="1:1" ht="13">
      <c r="A563" s="1"/>
    </row>
    <row r="564" spans="1:1" ht="13">
      <c r="A564" s="1"/>
    </row>
    <row r="565" spans="1:1" ht="13">
      <c r="A565" s="1"/>
    </row>
    <row r="566" spans="1:1" ht="13">
      <c r="A566" s="1"/>
    </row>
    <row r="567" spans="1:1" ht="13">
      <c r="A567" s="1"/>
    </row>
    <row r="568" spans="1:1" ht="13">
      <c r="A568" s="1"/>
    </row>
    <row r="569" spans="1:1" ht="13">
      <c r="A569" s="1"/>
    </row>
    <row r="570" spans="1:1" ht="13">
      <c r="A570" s="1"/>
    </row>
    <row r="571" spans="1:1" ht="13">
      <c r="A571" s="1"/>
    </row>
    <row r="572" spans="1:1" ht="13">
      <c r="A572" s="1"/>
    </row>
    <row r="573" spans="1:1" ht="13">
      <c r="A573" s="1"/>
    </row>
    <row r="574" spans="1:1" ht="13">
      <c r="A574" s="1"/>
    </row>
    <row r="575" spans="1:1" ht="13">
      <c r="A575" s="1"/>
    </row>
    <row r="576" spans="1:1" ht="13">
      <c r="A576" s="1"/>
    </row>
    <row r="577" spans="1:1" ht="13">
      <c r="A577" s="1"/>
    </row>
    <row r="578" spans="1:1" ht="13">
      <c r="A578" s="1"/>
    </row>
    <row r="579" spans="1:1" ht="13">
      <c r="A579" s="1"/>
    </row>
    <row r="580" spans="1:1" ht="13">
      <c r="A580" s="1"/>
    </row>
    <row r="581" spans="1:1" ht="13">
      <c r="A581" s="1"/>
    </row>
    <row r="582" spans="1:1" ht="13">
      <c r="A582" s="1"/>
    </row>
    <row r="583" spans="1:1" ht="13">
      <c r="A583" s="1"/>
    </row>
    <row r="584" spans="1:1" ht="13">
      <c r="A584" s="1"/>
    </row>
    <row r="585" spans="1:1" ht="13">
      <c r="A585" s="1"/>
    </row>
    <row r="586" spans="1:1" ht="13">
      <c r="A586" s="1"/>
    </row>
    <row r="587" spans="1:1" ht="13">
      <c r="A587" s="1"/>
    </row>
    <row r="588" spans="1:1" ht="13">
      <c r="A588" s="1"/>
    </row>
    <row r="589" spans="1:1" ht="13">
      <c r="A589" s="1"/>
    </row>
    <row r="590" spans="1:1" ht="13">
      <c r="A590" s="1"/>
    </row>
    <row r="591" spans="1:1" ht="13">
      <c r="A591" s="1"/>
    </row>
    <row r="592" spans="1:1" ht="13">
      <c r="A592" s="1"/>
    </row>
    <row r="593" spans="1:1" ht="13">
      <c r="A593" s="1"/>
    </row>
    <row r="594" spans="1:1" ht="13">
      <c r="A594" s="1"/>
    </row>
    <row r="595" spans="1:1" ht="13">
      <c r="A595" s="1"/>
    </row>
    <row r="596" spans="1:1" ht="13">
      <c r="A596" s="1"/>
    </row>
    <row r="597" spans="1:1" ht="13">
      <c r="A597" s="1"/>
    </row>
    <row r="598" spans="1:1" ht="13">
      <c r="A598" s="1"/>
    </row>
    <row r="599" spans="1:1" ht="13">
      <c r="A599" s="1"/>
    </row>
    <row r="600" spans="1:1" ht="13">
      <c r="A600" s="1"/>
    </row>
    <row r="601" spans="1:1" ht="13">
      <c r="A601" s="1"/>
    </row>
    <row r="602" spans="1:1" ht="13">
      <c r="A602" s="1"/>
    </row>
    <row r="603" spans="1:1" ht="13">
      <c r="A603" s="1"/>
    </row>
    <row r="604" spans="1:1" ht="13">
      <c r="A604" s="1"/>
    </row>
    <row r="605" spans="1:1" ht="13">
      <c r="A605" s="1"/>
    </row>
    <row r="606" spans="1:1" ht="13">
      <c r="A606" s="1"/>
    </row>
    <row r="607" spans="1:1" ht="13">
      <c r="A607" s="1"/>
    </row>
    <row r="608" spans="1:1" ht="13">
      <c r="A608" s="1"/>
    </row>
    <row r="609" spans="1:1" ht="13">
      <c r="A609" s="1"/>
    </row>
    <row r="610" spans="1:1" ht="13">
      <c r="A610" s="1"/>
    </row>
    <row r="611" spans="1:1" ht="13">
      <c r="A611" s="1"/>
    </row>
    <row r="612" spans="1:1" ht="13">
      <c r="A612" s="1"/>
    </row>
    <row r="613" spans="1:1" ht="13">
      <c r="A613" s="1"/>
    </row>
    <row r="614" spans="1:1" ht="13">
      <c r="A614" s="1"/>
    </row>
    <row r="615" spans="1:1" ht="13">
      <c r="A615" s="1"/>
    </row>
    <row r="616" spans="1:1" ht="13">
      <c r="A616" s="1"/>
    </row>
    <row r="617" spans="1:1" ht="13">
      <c r="A617" s="1"/>
    </row>
    <row r="618" spans="1:1" ht="13">
      <c r="A618" s="1"/>
    </row>
    <row r="619" spans="1:1" ht="13">
      <c r="A619" s="1"/>
    </row>
    <row r="620" spans="1:1" ht="13">
      <c r="A620" s="1"/>
    </row>
    <row r="621" spans="1:1" ht="13">
      <c r="A621" s="1"/>
    </row>
    <row r="622" spans="1:1" ht="13">
      <c r="A622" s="1"/>
    </row>
    <row r="623" spans="1:1" ht="13">
      <c r="A623" s="1"/>
    </row>
    <row r="624" spans="1:1" ht="13">
      <c r="A624" s="1"/>
    </row>
    <row r="625" spans="1:1" ht="13">
      <c r="A625" s="1"/>
    </row>
    <row r="626" spans="1:1" ht="13">
      <c r="A626" s="1"/>
    </row>
    <row r="627" spans="1:1" ht="13">
      <c r="A627" s="1"/>
    </row>
    <row r="628" spans="1:1" ht="13">
      <c r="A628" s="1"/>
    </row>
    <row r="629" spans="1:1" ht="13">
      <c r="A629" s="1"/>
    </row>
    <row r="630" spans="1:1" ht="13">
      <c r="A630" s="1"/>
    </row>
    <row r="631" spans="1:1" ht="13">
      <c r="A631" s="1"/>
    </row>
    <row r="632" spans="1:1" ht="13">
      <c r="A632" s="1"/>
    </row>
    <row r="633" spans="1:1" ht="13">
      <c r="A633" s="1"/>
    </row>
    <row r="634" spans="1:1" ht="13">
      <c r="A634" s="1"/>
    </row>
    <row r="635" spans="1:1" ht="13">
      <c r="A635" s="1"/>
    </row>
    <row r="636" spans="1:1" ht="13">
      <c r="A636" s="1"/>
    </row>
    <row r="637" spans="1:1" ht="13">
      <c r="A637" s="1"/>
    </row>
    <row r="638" spans="1:1" ht="13">
      <c r="A638" s="1"/>
    </row>
    <row r="639" spans="1:1" ht="13">
      <c r="A639" s="1"/>
    </row>
    <row r="640" spans="1:1" ht="13">
      <c r="A640" s="1"/>
    </row>
    <row r="641" spans="1:1" ht="13">
      <c r="A641" s="1"/>
    </row>
    <row r="642" spans="1:1" ht="13">
      <c r="A642" s="1"/>
    </row>
    <row r="643" spans="1:1" ht="13">
      <c r="A643" s="1"/>
    </row>
    <row r="644" spans="1:1" ht="13">
      <c r="A644" s="1"/>
    </row>
    <row r="645" spans="1:1" ht="13">
      <c r="A645" s="1"/>
    </row>
    <row r="646" spans="1:1" ht="13">
      <c r="A646" s="1"/>
    </row>
    <row r="647" spans="1:1" ht="13">
      <c r="A647" s="1"/>
    </row>
    <row r="648" spans="1:1" ht="13">
      <c r="A648" s="1"/>
    </row>
    <row r="649" spans="1:1" ht="13">
      <c r="A649" s="1"/>
    </row>
    <row r="650" spans="1:1" ht="13">
      <c r="A650" s="1"/>
    </row>
    <row r="651" spans="1:1" ht="13">
      <c r="A651" s="1"/>
    </row>
    <row r="652" spans="1:1" ht="13">
      <c r="A652" s="1"/>
    </row>
    <row r="653" spans="1:1" ht="13">
      <c r="A653" s="1"/>
    </row>
    <row r="654" spans="1:1" ht="13">
      <c r="A654" s="1"/>
    </row>
    <row r="655" spans="1:1" ht="13">
      <c r="A655" s="1"/>
    </row>
    <row r="656" spans="1:1" ht="13">
      <c r="A656" s="1"/>
    </row>
    <row r="657" spans="1:1" ht="13">
      <c r="A657" s="1"/>
    </row>
    <row r="658" spans="1:1" ht="13">
      <c r="A658" s="1"/>
    </row>
    <row r="659" spans="1:1" ht="13">
      <c r="A659" s="1"/>
    </row>
    <row r="660" spans="1:1" ht="13">
      <c r="A660" s="1"/>
    </row>
    <row r="661" spans="1:1" ht="13">
      <c r="A661" s="1"/>
    </row>
    <row r="662" spans="1:1" ht="13">
      <c r="A662" s="1"/>
    </row>
    <row r="663" spans="1:1" ht="13">
      <c r="A663" s="1"/>
    </row>
    <row r="664" spans="1:1" ht="13">
      <c r="A664" s="1"/>
    </row>
    <row r="665" spans="1:1" ht="13">
      <c r="A665" s="1"/>
    </row>
    <row r="666" spans="1:1" ht="13">
      <c r="A666" s="1"/>
    </row>
    <row r="667" spans="1:1" ht="13">
      <c r="A667" s="1"/>
    </row>
    <row r="668" spans="1:1" ht="13">
      <c r="A668" s="1"/>
    </row>
    <row r="669" spans="1:1" ht="13">
      <c r="A669" s="1"/>
    </row>
    <row r="670" spans="1:1" ht="13">
      <c r="A670" s="1"/>
    </row>
    <row r="671" spans="1:1" ht="13">
      <c r="A671" s="1"/>
    </row>
    <row r="672" spans="1:1" ht="13">
      <c r="A672" s="1"/>
    </row>
    <row r="673" spans="1:1" ht="13">
      <c r="A673" s="1"/>
    </row>
    <row r="674" spans="1:1" ht="13">
      <c r="A674" s="1"/>
    </row>
    <row r="675" spans="1:1" ht="13">
      <c r="A675" s="1"/>
    </row>
    <row r="676" spans="1:1" ht="13">
      <c r="A676" s="1"/>
    </row>
    <row r="677" spans="1:1" ht="13">
      <c r="A677" s="1"/>
    </row>
    <row r="678" spans="1:1" ht="13">
      <c r="A678" s="1"/>
    </row>
    <row r="679" spans="1:1" ht="13">
      <c r="A679" s="1"/>
    </row>
    <row r="680" spans="1:1" ht="13">
      <c r="A680" s="1"/>
    </row>
    <row r="681" spans="1:1" ht="13">
      <c r="A681" s="1"/>
    </row>
    <row r="682" spans="1:1" ht="13">
      <c r="A682" s="1"/>
    </row>
    <row r="683" spans="1:1" ht="13">
      <c r="A683" s="1"/>
    </row>
    <row r="684" spans="1:1" ht="13">
      <c r="A684" s="1"/>
    </row>
    <row r="685" spans="1:1" ht="13">
      <c r="A685" s="1"/>
    </row>
    <row r="686" spans="1:1" ht="13">
      <c r="A686" s="1"/>
    </row>
    <row r="687" spans="1:1" ht="13">
      <c r="A687" s="1"/>
    </row>
    <row r="688" spans="1:1" ht="13">
      <c r="A688" s="1"/>
    </row>
    <row r="689" spans="1:1" ht="13">
      <c r="A689" s="1"/>
    </row>
    <row r="690" spans="1:1" ht="13">
      <c r="A690" s="1"/>
    </row>
    <row r="691" spans="1:1" ht="13">
      <c r="A691" s="1"/>
    </row>
    <row r="692" spans="1:1" ht="13">
      <c r="A692" s="1"/>
    </row>
    <row r="693" spans="1:1" ht="13">
      <c r="A693" s="1"/>
    </row>
    <row r="694" spans="1:1" ht="13">
      <c r="A694" s="1"/>
    </row>
    <row r="695" spans="1:1" ht="13">
      <c r="A695" s="1"/>
    </row>
    <row r="696" spans="1:1" ht="13">
      <c r="A696" s="1"/>
    </row>
    <row r="697" spans="1:1" ht="13">
      <c r="A697" s="1"/>
    </row>
    <row r="698" spans="1:1" ht="13">
      <c r="A698" s="1"/>
    </row>
    <row r="699" spans="1:1" ht="13">
      <c r="A699" s="1"/>
    </row>
    <row r="700" spans="1:1" ht="13">
      <c r="A700" s="1"/>
    </row>
    <row r="701" spans="1:1" ht="13">
      <c r="A701" s="1"/>
    </row>
    <row r="702" spans="1:1" ht="13">
      <c r="A702" s="1"/>
    </row>
    <row r="703" spans="1:1" ht="13">
      <c r="A703" s="1"/>
    </row>
    <row r="704" spans="1:1" ht="13">
      <c r="A704" s="1"/>
    </row>
    <row r="705" spans="1:1" ht="13">
      <c r="A705" s="1"/>
    </row>
    <row r="706" spans="1:1" ht="13">
      <c r="A706" s="1"/>
    </row>
    <row r="707" spans="1:1" ht="13">
      <c r="A707" s="1"/>
    </row>
    <row r="708" spans="1:1" ht="13">
      <c r="A708" s="1"/>
    </row>
    <row r="709" spans="1:1" ht="13">
      <c r="A709" s="1"/>
    </row>
    <row r="710" spans="1:1" ht="13">
      <c r="A710" s="1"/>
    </row>
    <row r="711" spans="1:1" ht="13">
      <c r="A711" s="1"/>
    </row>
    <row r="712" spans="1:1" ht="13">
      <c r="A712" s="1"/>
    </row>
    <row r="713" spans="1:1" ht="13">
      <c r="A713" s="1"/>
    </row>
    <row r="714" spans="1:1" ht="13">
      <c r="A714" s="1"/>
    </row>
    <row r="715" spans="1:1" ht="13">
      <c r="A715" s="1"/>
    </row>
    <row r="716" spans="1:1" ht="13">
      <c r="A716" s="1"/>
    </row>
    <row r="717" spans="1:1" ht="13">
      <c r="A717" s="1"/>
    </row>
    <row r="718" spans="1:1" ht="13">
      <c r="A718" s="1"/>
    </row>
    <row r="719" spans="1:1" ht="13">
      <c r="A719" s="1"/>
    </row>
    <row r="720" spans="1:1" ht="13">
      <c r="A720" s="1"/>
    </row>
    <row r="721" spans="1:1" ht="13">
      <c r="A721" s="1"/>
    </row>
    <row r="722" spans="1:1" ht="13">
      <c r="A722" s="1"/>
    </row>
    <row r="723" spans="1:1" ht="13">
      <c r="A723" s="1"/>
    </row>
    <row r="724" spans="1:1" ht="13">
      <c r="A724" s="1"/>
    </row>
    <row r="725" spans="1:1" ht="13">
      <c r="A725" s="1"/>
    </row>
    <row r="726" spans="1:1" ht="13">
      <c r="A726" s="1"/>
    </row>
    <row r="727" spans="1:1" ht="13">
      <c r="A727" s="1"/>
    </row>
    <row r="728" spans="1:1" ht="13">
      <c r="A728" s="1"/>
    </row>
    <row r="729" spans="1:1" ht="13">
      <c r="A729" s="1"/>
    </row>
    <row r="730" spans="1:1" ht="13">
      <c r="A730" s="1"/>
    </row>
    <row r="731" spans="1:1" ht="13">
      <c r="A731" s="1"/>
    </row>
    <row r="732" spans="1:1" ht="13">
      <c r="A732" s="1"/>
    </row>
    <row r="733" spans="1:1" ht="13">
      <c r="A733" s="1"/>
    </row>
    <row r="734" spans="1:1" ht="13">
      <c r="A734" s="1"/>
    </row>
    <row r="735" spans="1:1" ht="13">
      <c r="A735" s="1"/>
    </row>
    <row r="736" spans="1:1" ht="13">
      <c r="A736" s="1"/>
    </row>
    <row r="737" spans="1:1" ht="13">
      <c r="A737" s="1"/>
    </row>
    <row r="738" spans="1:1" ht="13">
      <c r="A738" s="1"/>
    </row>
    <row r="739" spans="1:1" ht="13">
      <c r="A739" s="1"/>
    </row>
    <row r="740" spans="1:1" ht="13">
      <c r="A740" s="1"/>
    </row>
    <row r="741" spans="1:1" ht="13">
      <c r="A741" s="1"/>
    </row>
    <row r="742" spans="1:1" ht="13">
      <c r="A742" s="1"/>
    </row>
    <row r="743" spans="1:1" ht="13">
      <c r="A743" s="1"/>
    </row>
    <row r="744" spans="1:1" ht="13">
      <c r="A744" s="1"/>
    </row>
    <row r="745" spans="1:1" ht="13">
      <c r="A745" s="1"/>
    </row>
    <row r="746" spans="1:1" ht="13">
      <c r="A746" s="1"/>
    </row>
    <row r="747" spans="1:1" ht="13">
      <c r="A747" s="1"/>
    </row>
    <row r="748" spans="1:1" ht="13">
      <c r="A748" s="1"/>
    </row>
    <row r="749" spans="1:1" ht="13">
      <c r="A749" s="1"/>
    </row>
    <row r="750" spans="1:1" ht="13">
      <c r="A750" s="1"/>
    </row>
    <row r="751" spans="1:1" ht="13">
      <c r="A751" s="1"/>
    </row>
    <row r="752" spans="1:1" ht="13">
      <c r="A752" s="1"/>
    </row>
    <row r="753" spans="1:1" ht="13">
      <c r="A753" s="1"/>
    </row>
    <row r="754" spans="1:1" ht="13">
      <c r="A754" s="1"/>
    </row>
    <row r="755" spans="1:1" ht="13">
      <c r="A755" s="1"/>
    </row>
    <row r="756" spans="1:1" ht="13">
      <c r="A756" s="1"/>
    </row>
    <row r="757" spans="1:1" ht="13">
      <c r="A757" s="1"/>
    </row>
    <row r="758" spans="1:1" ht="13">
      <c r="A758" s="1"/>
    </row>
    <row r="759" spans="1:1" ht="13">
      <c r="A759" s="1"/>
    </row>
    <row r="760" spans="1:1" ht="13">
      <c r="A760" s="1"/>
    </row>
    <row r="761" spans="1:1" ht="13">
      <c r="A761" s="1"/>
    </row>
    <row r="762" spans="1:1" ht="13">
      <c r="A762" s="1"/>
    </row>
    <row r="763" spans="1:1" ht="13">
      <c r="A763" s="1"/>
    </row>
    <row r="764" spans="1:1" ht="13">
      <c r="A764" s="1"/>
    </row>
    <row r="765" spans="1:1" ht="13">
      <c r="A765" s="1"/>
    </row>
    <row r="766" spans="1:1" ht="13">
      <c r="A766" s="1"/>
    </row>
    <row r="767" spans="1:1" ht="13">
      <c r="A767" s="1"/>
    </row>
    <row r="768" spans="1:1" ht="13">
      <c r="A768" s="1"/>
    </row>
    <row r="769" spans="1:1" ht="13">
      <c r="A769" s="1"/>
    </row>
    <row r="770" spans="1:1" ht="13">
      <c r="A770" s="1"/>
    </row>
    <row r="771" spans="1:1" ht="13">
      <c r="A771" s="1"/>
    </row>
    <row r="772" spans="1:1" ht="13">
      <c r="A772" s="1"/>
    </row>
    <row r="773" spans="1:1" ht="13">
      <c r="A773" s="1"/>
    </row>
    <row r="774" spans="1:1" ht="13">
      <c r="A774" s="1"/>
    </row>
    <row r="775" spans="1:1" ht="13">
      <c r="A775" s="1"/>
    </row>
    <row r="776" spans="1:1" ht="13">
      <c r="A776" s="1"/>
    </row>
    <row r="777" spans="1:1" ht="13">
      <c r="A777" s="1"/>
    </row>
    <row r="778" spans="1:1" ht="13">
      <c r="A778" s="1"/>
    </row>
    <row r="779" spans="1:1" ht="13">
      <c r="A779" s="1"/>
    </row>
    <row r="780" spans="1:1" ht="13">
      <c r="A780" s="1"/>
    </row>
    <row r="781" spans="1:1" ht="13">
      <c r="A781" s="1"/>
    </row>
    <row r="782" spans="1:1" ht="13">
      <c r="A782" s="1"/>
    </row>
    <row r="783" spans="1:1" ht="13">
      <c r="A783" s="1"/>
    </row>
    <row r="784" spans="1:1" ht="13">
      <c r="A784" s="1"/>
    </row>
    <row r="785" spans="1:1" ht="13">
      <c r="A785" s="1"/>
    </row>
    <row r="786" spans="1:1" ht="13">
      <c r="A786" s="1"/>
    </row>
    <row r="787" spans="1:1" ht="13">
      <c r="A787" s="1"/>
    </row>
    <row r="788" spans="1:1" ht="13">
      <c r="A788" s="1"/>
    </row>
    <row r="789" spans="1:1" ht="13">
      <c r="A789" s="1"/>
    </row>
    <row r="790" spans="1:1" ht="13">
      <c r="A790" s="1"/>
    </row>
    <row r="791" spans="1:1" ht="13">
      <c r="A791" s="1"/>
    </row>
    <row r="792" spans="1:1" ht="13">
      <c r="A792" s="1"/>
    </row>
    <row r="793" spans="1:1" ht="13">
      <c r="A793" s="1"/>
    </row>
    <row r="794" spans="1:1" ht="13">
      <c r="A794" s="1"/>
    </row>
    <row r="795" spans="1:1" ht="13">
      <c r="A795" s="1"/>
    </row>
    <row r="796" spans="1:1" ht="13">
      <c r="A796" s="1"/>
    </row>
    <row r="797" spans="1:1" ht="13">
      <c r="A797" s="1"/>
    </row>
    <row r="798" spans="1:1" ht="13">
      <c r="A798" s="1"/>
    </row>
    <row r="799" spans="1:1" ht="13">
      <c r="A799" s="1"/>
    </row>
    <row r="800" spans="1:1" ht="13">
      <c r="A800" s="1"/>
    </row>
    <row r="801" spans="1:1" ht="13">
      <c r="A801" s="1"/>
    </row>
    <row r="802" spans="1:1" ht="13">
      <c r="A802" s="1"/>
    </row>
    <row r="803" spans="1:1" ht="13">
      <c r="A803" s="1"/>
    </row>
    <row r="804" spans="1:1" ht="13">
      <c r="A804" s="1"/>
    </row>
    <row r="805" spans="1:1" ht="13">
      <c r="A805" s="1"/>
    </row>
    <row r="806" spans="1:1" ht="13">
      <c r="A806" s="1"/>
    </row>
    <row r="807" spans="1:1" ht="13">
      <c r="A807" s="1"/>
    </row>
    <row r="808" spans="1:1" ht="13">
      <c r="A808" s="1"/>
    </row>
    <row r="809" spans="1:1" ht="13">
      <c r="A809" s="1"/>
    </row>
    <row r="810" spans="1:1" ht="13">
      <c r="A810" s="1"/>
    </row>
    <row r="811" spans="1:1" ht="13">
      <c r="A811" s="1"/>
    </row>
    <row r="812" spans="1:1" ht="13">
      <c r="A812" s="1"/>
    </row>
    <row r="813" spans="1:1" ht="13">
      <c r="A813" s="1"/>
    </row>
    <row r="814" spans="1:1" ht="13">
      <c r="A814" s="1"/>
    </row>
    <row r="815" spans="1:1" ht="13">
      <c r="A815" s="1"/>
    </row>
    <row r="816" spans="1:1" ht="13">
      <c r="A816" s="1"/>
    </row>
    <row r="817" spans="1:1" ht="13">
      <c r="A817" s="1"/>
    </row>
    <row r="818" spans="1:1" ht="13">
      <c r="A818" s="1"/>
    </row>
    <row r="819" spans="1:1" ht="13">
      <c r="A819" s="1"/>
    </row>
    <row r="820" spans="1:1" ht="13">
      <c r="A820" s="1"/>
    </row>
    <row r="821" spans="1:1" ht="13">
      <c r="A821" s="1"/>
    </row>
    <row r="822" spans="1:1" ht="13">
      <c r="A822" s="1"/>
    </row>
    <row r="823" spans="1:1" ht="13">
      <c r="A823" s="1"/>
    </row>
    <row r="824" spans="1:1" ht="13">
      <c r="A824" s="1"/>
    </row>
    <row r="825" spans="1:1" ht="13">
      <c r="A825" s="1"/>
    </row>
    <row r="826" spans="1:1" ht="13">
      <c r="A826" s="1"/>
    </row>
    <row r="827" spans="1:1" ht="13">
      <c r="A827" s="1"/>
    </row>
    <row r="828" spans="1:1" ht="13">
      <c r="A828" s="1"/>
    </row>
    <row r="829" spans="1:1" ht="13">
      <c r="A829" s="1"/>
    </row>
    <row r="830" spans="1:1" ht="13">
      <c r="A830" s="1"/>
    </row>
    <row r="831" spans="1:1" ht="13">
      <c r="A831" s="1"/>
    </row>
    <row r="832" spans="1:1" ht="13">
      <c r="A832" s="1"/>
    </row>
    <row r="833" spans="1:1" ht="13">
      <c r="A833" s="1"/>
    </row>
    <row r="834" spans="1:1" ht="13">
      <c r="A834" s="1"/>
    </row>
    <row r="835" spans="1:1" ht="13">
      <c r="A835" s="1"/>
    </row>
    <row r="836" spans="1:1" ht="13">
      <c r="A836" s="1"/>
    </row>
    <row r="837" spans="1:1" ht="13">
      <c r="A837" s="1"/>
    </row>
    <row r="838" spans="1:1" ht="13">
      <c r="A838" s="1"/>
    </row>
    <row r="839" spans="1:1" ht="13">
      <c r="A839" s="1"/>
    </row>
    <row r="840" spans="1:1" ht="13">
      <c r="A840" s="1"/>
    </row>
    <row r="841" spans="1:1" ht="13">
      <c r="A841" s="1"/>
    </row>
    <row r="842" spans="1:1" ht="13">
      <c r="A842" s="1"/>
    </row>
    <row r="843" spans="1:1" ht="13">
      <c r="A843" s="1"/>
    </row>
    <row r="844" spans="1:1" ht="13">
      <c r="A844" s="1"/>
    </row>
    <row r="845" spans="1:1" ht="13">
      <c r="A845" s="1"/>
    </row>
    <row r="846" spans="1:1" ht="13">
      <c r="A846" s="1"/>
    </row>
    <row r="847" spans="1:1" ht="13">
      <c r="A847" s="1"/>
    </row>
    <row r="848" spans="1:1" ht="13">
      <c r="A848" s="1"/>
    </row>
    <row r="849" spans="1:1" ht="13">
      <c r="A849" s="1"/>
    </row>
    <row r="850" spans="1:1" ht="13">
      <c r="A850" s="1"/>
    </row>
    <row r="851" spans="1:1" ht="13">
      <c r="A851" s="1"/>
    </row>
    <row r="852" spans="1:1" ht="13">
      <c r="A852" s="1"/>
    </row>
    <row r="853" spans="1:1" ht="13">
      <c r="A853" s="1"/>
    </row>
    <row r="854" spans="1:1" ht="13">
      <c r="A854" s="1"/>
    </row>
    <row r="855" spans="1:1" ht="13">
      <c r="A855" s="1"/>
    </row>
    <row r="856" spans="1:1" ht="13">
      <c r="A856" s="1"/>
    </row>
    <row r="857" spans="1:1" ht="13">
      <c r="A857" s="1"/>
    </row>
    <row r="858" spans="1:1" ht="13">
      <c r="A858" s="1"/>
    </row>
    <row r="859" spans="1:1" ht="13">
      <c r="A859" s="1"/>
    </row>
    <row r="860" spans="1:1" ht="13">
      <c r="A860" s="1"/>
    </row>
    <row r="861" spans="1:1" ht="13">
      <c r="A861" s="1"/>
    </row>
    <row r="862" spans="1:1" ht="13">
      <c r="A862" s="1"/>
    </row>
    <row r="863" spans="1:1" ht="13">
      <c r="A863" s="1"/>
    </row>
    <row r="864" spans="1:1" ht="13">
      <c r="A864" s="1"/>
    </row>
    <row r="865" spans="1:1" ht="13">
      <c r="A865" s="1"/>
    </row>
    <row r="866" spans="1:1" ht="13">
      <c r="A866" s="1"/>
    </row>
    <row r="867" spans="1:1" ht="13">
      <c r="A867" s="1"/>
    </row>
    <row r="868" spans="1:1" ht="13">
      <c r="A868" s="1"/>
    </row>
    <row r="869" spans="1:1" ht="13">
      <c r="A869" s="1"/>
    </row>
    <row r="870" spans="1:1" ht="13">
      <c r="A870" s="1"/>
    </row>
    <row r="871" spans="1:1" ht="13">
      <c r="A871" s="1"/>
    </row>
    <row r="872" spans="1:1" ht="13">
      <c r="A872" s="1"/>
    </row>
    <row r="873" spans="1:1" ht="13">
      <c r="A873" s="1"/>
    </row>
    <row r="874" spans="1:1" ht="13">
      <c r="A874" s="1"/>
    </row>
    <row r="875" spans="1:1" ht="13">
      <c r="A875" s="1"/>
    </row>
    <row r="876" spans="1:1" ht="13">
      <c r="A876" s="1"/>
    </row>
    <row r="877" spans="1:1" ht="13">
      <c r="A877" s="1"/>
    </row>
    <row r="878" spans="1:1" ht="13">
      <c r="A878" s="1"/>
    </row>
    <row r="879" spans="1:1" ht="13">
      <c r="A879" s="1"/>
    </row>
    <row r="880" spans="1:1" ht="13">
      <c r="A880" s="1"/>
    </row>
    <row r="881" spans="1:1" ht="13">
      <c r="A881" s="1"/>
    </row>
    <row r="882" spans="1:1" ht="13">
      <c r="A882" s="1"/>
    </row>
    <row r="883" spans="1:1" ht="13">
      <c r="A883" s="1"/>
    </row>
    <row r="884" spans="1:1" ht="13">
      <c r="A884" s="1"/>
    </row>
    <row r="885" spans="1:1" ht="13">
      <c r="A885" s="1"/>
    </row>
    <row r="886" spans="1:1" ht="13">
      <c r="A886" s="1"/>
    </row>
    <row r="887" spans="1:1" ht="13">
      <c r="A887" s="1"/>
    </row>
    <row r="888" spans="1:1" ht="13">
      <c r="A888" s="1"/>
    </row>
    <row r="889" spans="1:1" ht="13">
      <c r="A889" s="1"/>
    </row>
    <row r="890" spans="1:1" ht="13">
      <c r="A890" s="1"/>
    </row>
    <row r="891" spans="1:1" ht="13">
      <c r="A891" s="1"/>
    </row>
    <row r="892" spans="1:1" ht="13">
      <c r="A892" s="1"/>
    </row>
    <row r="893" spans="1:1" ht="13">
      <c r="A893" s="1"/>
    </row>
    <row r="894" spans="1:1" ht="13">
      <c r="A894" s="1"/>
    </row>
    <row r="895" spans="1:1" ht="13">
      <c r="A895" s="1"/>
    </row>
    <row r="896" spans="1:1" ht="13">
      <c r="A896" s="1"/>
    </row>
    <row r="897" spans="1:1" ht="13">
      <c r="A897" s="1"/>
    </row>
    <row r="898" spans="1:1" ht="13">
      <c r="A898" s="1"/>
    </row>
    <row r="899" spans="1:1" ht="13">
      <c r="A899" s="1"/>
    </row>
    <row r="900" spans="1:1" ht="13">
      <c r="A900" s="1"/>
    </row>
    <row r="901" spans="1:1" ht="13">
      <c r="A901" s="1"/>
    </row>
    <row r="902" spans="1:1" ht="13">
      <c r="A902" s="1"/>
    </row>
    <row r="903" spans="1:1" ht="13">
      <c r="A903" s="1"/>
    </row>
    <row r="904" spans="1:1" ht="13">
      <c r="A904" s="1"/>
    </row>
    <row r="905" spans="1:1" ht="13">
      <c r="A905" s="1"/>
    </row>
    <row r="906" spans="1:1" ht="13">
      <c r="A906" s="1"/>
    </row>
    <row r="907" spans="1:1" ht="13">
      <c r="A907" s="1"/>
    </row>
    <row r="908" spans="1:1" ht="13">
      <c r="A908" s="1"/>
    </row>
    <row r="909" spans="1:1" ht="13">
      <c r="A909" s="1"/>
    </row>
    <row r="910" spans="1:1" ht="13">
      <c r="A910" s="1"/>
    </row>
    <row r="911" spans="1:1" ht="13">
      <c r="A911" s="1"/>
    </row>
    <row r="912" spans="1:1" ht="13">
      <c r="A912" s="1"/>
    </row>
    <row r="913" spans="1:1" ht="13">
      <c r="A913" s="1"/>
    </row>
    <row r="914" spans="1:1" ht="13">
      <c r="A914" s="1"/>
    </row>
    <row r="915" spans="1:1" ht="13">
      <c r="A915" s="1"/>
    </row>
    <row r="916" spans="1:1" ht="13">
      <c r="A916" s="1"/>
    </row>
    <row r="917" spans="1:1" ht="13">
      <c r="A917" s="1"/>
    </row>
    <row r="918" spans="1:1" ht="13">
      <c r="A918" s="1"/>
    </row>
    <row r="919" spans="1:1" ht="13">
      <c r="A919" s="1"/>
    </row>
    <row r="920" spans="1:1" ht="13">
      <c r="A920" s="1"/>
    </row>
    <row r="921" spans="1:1" ht="13">
      <c r="A921" s="1"/>
    </row>
    <row r="922" spans="1:1" ht="13">
      <c r="A922" s="1"/>
    </row>
    <row r="923" spans="1:1" ht="13">
      <c r="A923" s="1"/>
    </row>
    <row r="924" spans="1:1" ht="13">
      <c r="A924" s="1"/>
    </row>
    <row r="925" spans="1:1" ht="13">
      <c r="A925" s="1"/>
    </row>
    <row r="926" spans="1:1" ht="13">
      <c r="A926" s="1"/>
    </row>
    <row r="927" spans="1:1" ht="13">
      <c r="A927" s="1"/>
    </row>
    <row r="928" spans="1:1" ht="13">
      <c r="A928" s="1"/>
    </row>
    <row r="929" spans="1:1" ht="13">
      <c r="A929" s="1"/>
    </row>
    <row r="930" spans="1:1" ht="13">
      <c r="A930" s="1"/>
    </row>
    <row r="931" spans="1:1" ht="13">
      <c r="A931" s="1"/>
    </row>
    <row r="932" spans="1:1" ht="13">
      <c r="A932" s="1"/>
    </row>
    <row r="933" spans="1:1" ht="13">
      <c r="A933" s="1"/>
    </row>
    <row r="934" spans="1:1" ht="13">
      <c r="A934" s="1"/>
    </row>
    <row r="935" spans="1:1" ht="13">
      <c r="A935" s="1"/>
    </row>
    <row r="936" spans="1:1" ht="13">
      <c r="A936" s="1"/>
    </row>
    <row r="937" spans="1:1" ht="13">
      <c r="A937" s="1"/>
    </row>
    <row r="938" spans="1:1" ht="13">
      <c r="A938" s="1"/>
    </row>
    <row r="939" spans="1:1" ht="13">
      <c r="A939" s="1"/>
    </row>
    <row r="940" spans="1:1" ht="13">
      <c r="A940" s="1"/>
    </row>
    <row r="941" spans="1:1" ht="13">
      <c r="A941" s="1"/>
    </row>
    <row r="942" spans="1:1" ht="13">
      <c r="A942" s="1"/>
    </row>
    <row r="943" spans="1:1" ht="13">
      <c r="A943" s="1"/>
    </row>
    <row r="944" spans="1:1" ht="13">
      <c r="A944" s="1"/>
    </row>
    <row r="945" spans="1:1" ht="13">
      <c r="A945" s="1"/>
    </row>
    <row r="946" spans="1:1" ht="13">
      <c r="A946" s="1"/>
    </row>
    <row r="947" spans="1:1" ht="13">
      <c r="A947" s="1"/>
    </row>
    <row r="948" spans="1:1" ht="13">
      <c r="A948" s="1"/>
    </row>
    <row r="949" spans="1:1" ht="13">
      <c r="A949" s="1"/>
    </row>
    <row r="950" spans="1:1" ht="13">
      <c r="A950" s="1"/>
    </row>
    <row r="951" spans="1:1" ht="13">
      <c r="A951" s="1"/>
    </row>
    <row r="952" spans="1:1" ht="13">
      <c r="A952" s="1"/>
    </row>
    <row r="953" spans="1:1" ht="13">
      <c r="A953" s="1"/>
    </row>
    <row r="954" spans="1:1" ht="13">
      <c r="A954" s="1"/>
    </row>
    <row r="955" spans="1:1" ht="13">
      <c r="A955" s="1"/>
    </row>
    <row r="956" spans="1:1" ht="13">
      <c r="A956" s="1"/>
    </row>
    <row r="957" spans="1:1" ht="13">
      <c r="A957" s="1"/>
    </row>
    <row r="958" spans="1:1" ht="13">
      <c r="A958" s="1"/>
    </row>
    <row r="959" spans="1:1" ht="13">
      <c r="A959" s="1"/>
    </row>
    <row r="960" spans="1:1" ht="13">
      <c r="A960" s="1"/>
    </row>
    <row r="961" spans="1:1" ht="13">
      <c r="A961" s="1"/>
    </row>
    <row r="962" spans="1:1" ht="13">
      <c r="A962" s="1"/>
    </row>
    <row r="963" spans="1:1" ht="13">
      <c r="A963" s="1"/>
    </row>
    <row r="964" spans="1:1" ht="13">
      <c r="A964" s="1"/>
    </row>
    <row r="965" spans="1:1" ht="13">
      <c r="A965" s="1"/>
    </row>
    <row r="966" spans="1:1" ht="13">
      <c r="A966" s="1"/>
    </row>
    <row r="967" spans="1:1" ht="13">
      <c r="A967" s="1"/>
    </row>
    <row r="968" spans="1:1" ht="13">
      <c r="A968" s="1"/>
    </row>
    <row r="969" spans="1:1" ht="13">
      <c r="A969" s="1"/>
    </row>
    <row r="970" spans="1:1" ht="13">
      <c r="A970" s="1"/>
    </row>
    <row r="971" spans="1:1" ht="13">
      <c r="A971" s="1"/>
    </row>
    <row r="972" spans="1:1" ht="13">
      <c r="A972" s="1"/>
    </row>
    <row r="973" spans="1:1" ht="13">
      <c r="A973" s="1"/>
    </row>
    <row r="974" spans="1:1" ht="13">
      <c r="A974" s="1"/>
    </row>
    <row r="975" spans="1:1" ht="13">
      <c r="A975" s="1"/>
    </row>
    <row r="976" spans="1:1" ht="13">
      <c r="A976" s="1"/>
    </row>
    <row r="977" spans="1:1" ht="13">
      <c r="A977" s="1"/>
    </row>
    <row r="978" spans="1:1" ht="13">
      <c r="A978" s="1"/>
    </row>
    <row r="979" spans="1:1" ht="13">
      <c r="A979" s="1"/>
    </row>
    <row r="980" spans="1:1" ht="13">
      <c r="A980" s="1"/>
    </row>
    <row r="981" spans="1:1" ht="13">
      <c r="A981" s="1"/>
    </row>
    <row r="982" spans="1:1" ht="13">
      <c r="A982" s="1"/>
    </row>
    <row r="983" spans="1:1" ht="13">
      <c r="A983" s="1"/>
    </row>
    <row r="984" spans="1:1" ht="13">
      <c r="A984" s="1"/>
    </row>
    <row r="985" spans="1:1" ht="13">
      <c r="A985" s="1"/>
    </row>
    <row r="986" spans="1:1" ht="13">
      <c r="A986" s="1"/>
    </row>
    <row r="987" spans="1:1" ht="13">
      <c r="A987" s="1"/>
    </row>
    <row r="988" spans="1:1" ht="13">
      <c r="A988" s="1"/>
    </row>
    <row r="989" spans="1:1" ht="13">
      <c r="A989" s="1"/>
    </row>
    <row r="990" spans="1:1" ht="13">
      <c r="A990" s="1"/>
    </row>
    <row r="991" spans="1:1" ht="13">
      <c r="A991" s="1"/>
    </row>
    <row r="992" spans="1:1" ht="13">
      <c r="A992" s="1"/>
    </row>
    <row r="993" spans="1:1" ht="13">
      <c r="A993" s="1"/>
    </row>
    <row r="994" spans="1:1" ht="13">
      <c r="A994" s="1"/>
    </row>
    <row r="995" spans="1:1" ht="13">
      <c r="A995" s="1"/>
    </row>
    <row r="996" spans="1:1" ht="13">
      <c r="A996" s="1"/>
    </row>
    <row r="997" spans="1:1" ht="13">
      <c r="A997" s="1"/>
    </row>
    <row r="998" spans="1:1" ht="13">
      <c r="A998" s="1"/>
    </row>
    <row r="999" spans="1:1" ht="13">
      <c r="A999" s="1"/>
    </row>
    <row r="1000" spans="1:1" ht="13">
      <c r="A1000" s="1"/>
    </row>
    <row r="1001" spans="1:1" ht="13">
      <c r="A1001" s="1"/>
    </row>
    <row r="1002" spans="1:1" ht="13">
      <c r="A1002" s="1"/>
    </row>
    <row r="1003" spans="1:1" ht="13">
      <c r="A1003" s="1"/>
    </row>
    <row r="1004" spans="1:1" ht="13">
      <c r="A1004" s="1"/>
    </row>
    <row r="1005" spans="1:1" ht="13">
      <c r="A1005" s="1"/>
    </row>
    <row r="1006" spans="1:1" ht="13">
      <c r="A1006" s="1"/>
    </row>
    <row r="1007" spans="1:1" ht="13">
      <c r="A1007" s="1"/>
    </row>
    <row r="1008" spans="1:1" ht="13">
      <c r="A1008" s="1"/>
    </row>
  </sheetData>
  <hyperlinks>
    <hyperlink ref="B20" r:id="rId1" xr:uid="{00000000-0004-0000-0000-000000000000}"/>
    <hyperlink ref="B22"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ECC0-02AF-4EDA-BE57-738F51D287C9}">
  <dimension ref="A1:I1038"/>
  <sheetViews>
    <sheetView showGridLines="0" tabSelected="1" topLeftCell="A19" workbookViewId="0">
      <selection activeCell="H11" activeCellId="1" sqref="H11"/>
    </sheetView>
  </sheetViews>
  <sheetFormatPr defaultRowHeight="13"/>
  <cols>
    <col min="1" max="1" width="6.8984375" customWidth="1"/>
    <col min="2" max="2" width="42.3984375" customWidth="1"/>
    <col min="3" max="3" width="14" bestFit="1" customWidth="1"/>
    <col min="5" max="5" width="14" bestFit="1" customWidth="1"/>
    <col min="7" max="7" width="11.59765625" bestFit="1" customWidth="1"/>
  </cols>
  <sheetData>
    <row r="1" spans="1:7">
      <c r="A1" s="6"/>
      <c r="B1" s="7"/>
    </row>
    <row r="2" spans="1:7">
      <c r="C2" t="s">
        <v>178</v>
      </c>
      <c r="E2" t="s">
        <v>179</v>
      </c>
      <c r="G2" t="s">
        <v>36</v>
      </c>
    </row>
    <row r="4" spans="1:7" ht="15.5">
      <c r="B4" s="96" t="s">
        <v>120</v>
      </c>
    </row>
    <row r="5" spans="1:7">
      <c r="A5" s="7"/>
      <c r="B5" s="7"/>
    </row>
    <row r="6" spans="1:7">
      <c r="A6" s="6" t="s">
        <v>21</v>
      </c>
      <c r="B6" s="6" t="s">
        <v>22</v>
      </c>
    </row>
    <row r="7" spans="1:7">
      <c r="A7" s="12"/>
      <c r="B7" s="35" t="s">
        <v>74</v>
      </c>
    </row>
    <row r="8" spans="1:7" ht="15.5">
      <c r="A8" s="15">
        <v>1</v>
      </c>
      <c r="B8" s="79" t="s">
        <v>56</v>
      </c>
      <c r="C8" s="105">
        <f>'Council Budget'!K8</f>
        <v>21423.74</v>
      </c>
      <c r="D8" s="105"/>
      <c r="E8" s="105">
        <f>'Council Budget'!O8</f>
        <v>26918</v>
      </c>
      <c r="G8" s="105">
        <f>E8-C8</f>
        <v>5494.2599999999984</v>
      </c>
    </row>
    <row r="9" spans="1:7" ht="15.5">
      <c r="A9" s="16">
        <v>2</v>
      </c>
      <c r="B9" s="79" t="s">
        <v>40</v>
      </c>
      <c r="C9" s="105">
        <f>'Council Budget'!K9</f>
        <v>6010.9000000000005</v>
      </c>
      <c r="D9" s="105"/>
      <c r="E9" s="105">
        <f>'Council Budget'!O9</f>
        <v>2752</v>
      </c>
      <c r="G9" s="105">
        <f t="shared" ref="G9:G28" si="0">E9-C9</f>
        <v>-3258.9000000000005</v>
      </c>
    </row>
    <row r="10" spans="1:7" ht="15.5">
      <c r="A10" s="16"/>
      <c r="B10" s="79" t="s">
        <v>123</v>
      </c>
      <c r="C10" s="105">
        <f>'Council Budget'!K10</f>
        <v>0</v>
      </c>
      <c r="D10" s="105"/>
      <c r="E10" s="105">
        <f>'Council Budget'!O10</f>
        <v>600</v>
      </c>
      <c r="G10" s="105">
        <f t="shared" si="0"/>
        <v>600</v>
      </c>
    </row>
    <row r="11" spans="1:7" ht="15.5">
      <c r="A11" s="16"/>
      <c r="B11" s="79" t="s">
        <v>148</v>
      </c>
      <c r="C11" s="105">
        <f>'Council Budget'!K11</f>
        <v>0</v>
      </c>
      <c r="D11" s="105"/>
      <c r="E11" s="105">
        <f>'Council Budget'!O11</f>
        <v>100</v>
      </c>
      <c r="G11" s="105">
        <f t="shared" si="0"/>
        <v>100</v>
      </c>
    </row>
    <row r="12" spans="1:7" ht="15.5">
      <c r="A12" s="16">
        <v>3</v>
      </c>
      <c r="B12" s="79" t="s">
        <v>41</v>
      </c>
      <c r="C12" s="105">
        <f>'Council Budget'!K12</f>
        <v>654.20000000000005</v>
      </c>
      <c r="D12" s="105"/>
      <c r="E12" s="105">
        <f>'Council Budget'!O12</f>
        <v>674</v>
      </c>
      <c r="G12" s="105">
        <f t="shared" si="0"/>
        <v>19.799999999999955</v>
      </c>
    </row>
    <row r="13" spans="1:7" ht="15.5">
      <c r="A13" s="16">
        <v>4</v>
      </c>
      <c r="B13" s="79" t="s">
        <v>42</v>
      </c>
      <c r="C13" s="105">
        <f>'Council Budget'!K13</f>
        <v>126</v>
      </c>
      <c r="D13" s="105"/>
      <c r="E13" s="105">
        <f>'Council Budget'!O13</f>
        <v>130</v>
      </c>
      <c r="G13" s="105">
        <f t="shared" si="0"/>
        <v>4</v>
      </c>
    </row>
    <row r="14" spans="1:7" ht="15.5">
      <c r="A14" s="16">
        <v>5</v>
      </c>
      <c r="B14" s="80" t="s">
        <v>43</v>
      </c>
      <c r="C14" s="105">
        <f>'Council Budget'!K14</f>
        <v>1267.3700000000001</v>
      </c>
      <c r="D14" s="105"/>
      <c r="E14" s="105">
        <f>'Council Budget'!O14</f>
        <v>1463</v>
      </c>
      <c r="G14" s="105">
        <f t="shared" si="0"/>
        <v>195.62999999999988</v>
      </c>
    </row>
    <row r="15" spans="1:7" ht="15.5">
      <c r="A15" s="28">
        <v>6</v>
      </c>
      <c r="B15" s="81" t="s">
        <v>44</v>
      </c>
      <c r="C15" s="105">
        <f>'Council Budget'!K15</f>
        <v>1010.37</v>
      </c>
      <c r="D15" s="105"/>
      <c r="E15" s="105">
        <f>'Council Budget'!O15</f>
        <v>1100</v>
      </c>
      <c r="G15" s="105">
        <f t="shared" si="0"/>
        <v>89.63</v>
      </c>
    </row>
    <row r="16" spans="1:7" ht="15.5">
      <c r="A16" s="28">
        <v>7</v>
      </c>
      <c r="B16" s="81" t="s">
        <v>45</v>
      </c>
      <c r="C16" s="105">
        <f>'Council Budget'!K16</f>
        <v>677.5</v>
      </c>
      <c r="D16" s="105"/>
      <c r="E16" s="105">
        <f>'Council Budget'!O16</f>
        <v>800</v>
      </c>
      <c r="G16" s="105">
        <f t="shared" si="0"/>
        <v>122.5</v>
      </c>
    </row>
    <row r="17" spans="1:7" ht="15.5">
      <c r="A17" s="28">
        <v>8</v>
      </c>
      <c r="B17" s="81" t="s">
        <v>46</v>
      </c>
      <c r="C17" s="105">
        <f>'Council Budget'!K17</f>
        <v>1719.25</v>
      </c>
      <c r="D17" s="105"/>
      <c r="E17" s="105">
        <f>'Council Budget'!O17</f>
        <v>1771</v>
      </c>
      <c r="G17" s="105">
        <f t="shared" si="0"/>
        <v>51.75</v>
      </c>
    </row>
    <row r="18" spans="1:7" ht="15.5">
      <c r="A18" s="28">
        <v>9</v>
      </c>
      <c r="B18" s="81" t="s">
        <v>50</v>
      </c>
      <c r="C18" s="105">
        <f>'Council Budget'!K18</f>
        <v>0</v>
      </c>
      <c r="D18" s="105"/>
      <c r="E18" s="105">
        <f>'Council Budget'!O18</f>
        <v>0</v>
      </c>
      <c r="G18" s="105">
        <f t="shared" si="0"/>
        <v>0</v>
      </c>
    </row>
    <row r="19" spans="1:7" ht="15.5">
      <c r="A19" s="28">
        <v>10</v>
      </c>
      <c r="B19" s="81" t="s">
        <v>47</v>
      </c>
      <c r="C19" s="105">
        <f>'Council Budget'!K19</f>
        <v>644.98</v>
      </c>
      <c r="D19" s="105"/>
      <c r="E19" s="105">
        <f>'Council Budget'!O19</f>
        <v>650</v>
      </c>
      <c r="G19" s="105">
        <f t="shared" si="0"/>
        <v>5.0199999999999818</v>
      </c>
    </row>
    <row r="20" spans="1:7" ht="15.5">
      <c r="A20" s="28">
        <v>11</v>
      </c>
      <c r="B20" s="81" t="s">
        <v>48</v>
      </c>
      <c r="C20" s="105">
        <f>'Council Budget'!K20</f>
        <v>15</v>
      </c>
      <c r="D20" s="105"/>
      <c r="E20" s="105">
        <f>'Council Budget'!O20</f>
        <v>60</v>
      </c>
      <c r="G20" s="105">
        <f t="shared" si="0"/>
        <v>45</v>
      </c>
    </row>
    <row r="21" spans="1:7" ht="15.5">
      <c r="A21" s="28">
        <v>12</v>
      </c>
      <c r="B21" s="81" t="s">
        <v>49</v>
      </c>
      <c r="C21" s="105">
        <f>'Council Budget'!K21</f>
        <v>0</v>
      </c>
      <c r="D21" s="105"/>
      <c r="E21" s="105">
        <f>'Council Budget'!O21</f>
        <v>0</v>
      </c>
      <c r="G21" s="105">
        <f t="shared" si="0"/>
        <v>0</v>
      </c>
    </row>
    <row r="22" spans="1:7" ht="15.5">
      <c r="A22" s="28">
        <v>13</v>
      </c>
      <c r="B22" s="81" t="s">
        <v>50</v>
      </c>
      <c r="C22" s="105">
        <f>'Council Budget'!K22</f>
        <v>0</v>
      </c>
      <c r="D22" s="105"/>
      <c r="E22" s="105">
        <f>'Council Budget'!O22</f>
        <v>250</v>
      </c>
      <c r="G22" s="105">
        <f t="shared" si="0"/>
        <v>250</v>
      </c>
    </row>
    <row r="23" spans="1:7" ht="15.5">
      <c r="A23" s="28">
        <v>14</v>
      </c>
      <c r="B23" s="81" t="s">
        <v>51</v>
      </c>
      <c r="C23" s="105">
        <f>'Council Budget'!K23</f>
        <v>3.4</v>
      </c>
      <c r="D23" s="105"/>
      <c r="E23" s="105">
        <f>'Council Budget'!O23</f>
        <v>250</v>
      </c>
      <c r="G23" s="105">
        <f t="shared" si="0"/>
        <v>246.6</v>
      </c>
    </row>
    <row r="24" spans="1:7" ht="15.5">
      <c r="A24" s="28">
        <v>15</v>
      </c>
      <c r="B24" s="81" t="s">
        <v>52</v>
      </c>
      <c r="C24" s="105">
        <f>'Council Budget'!K24</f>
        <v>17.100000000000001</v>
      </c>
      <c r="D24" s="105"/>
      <c r="E24" s="105">
        <f>'Council Budget'!O24</f>
        <v>50</v>
      </c>
      <c r="G24" s="105">
        <f t="shared" si="0"/>
        <v>32.9</v>
      </c>
    </row>
    <row r="25" spans="1:7" ht="15.5">
      <c r="A25" s="28">
        <v>16</v>
      </c>
      <c r="B25" s="81" t="s">
        <v>53</v>
      </c>
      <c r="C25" s="105">
        <f>'Council Budget'!K25</f>
        <v>488</v>
      </c>
      <c r="D25" s="105"/>
      <c r="E25" s="105">
        <f>'Council Budget'!O25</f>
        <v>336</v>
      </c>
      <c r="G25" s="105">
        <f t="shared" si="0"/>
        <v>-152</v>
      </c>
    </row>
    <row r="26" spans="1:7" ht="15.5">
      <c r="A26" s="28">
        <v>17</v>
      </c>
      <c r="B26" s="81" t="s">
        <v>54</v>
      </c>
      <c r="C26" s="105">
        <f>'Council Budget'!K26</f>
        <v>2177.9499999999998</v>
      </c>
      <c r="D26" s="105"/>
      <c r="E26" s="105">
        <f>'Council Budget'!O26</f>
        <v>1346</v>
      </c>
      <c r="G26" s="105">
        <f t="shared" si="0"/>
        <v>-831.94999999999982</v>
      </c>
    </row>
    <row r="27" spans="1:7" ht="15.5">
      <c r="A27" s="28">
        <v>18</v>
      </c>
      <c r="B27" s="81" t="s">
        <v>58</v>
      </c>
      <c r="C27" s="105">
        <f>'Council Budget'!K27</f>
        <v>697.56</v>
      </c>
      <c r="D27" s="105"/>
      <c r="E27" s="105">
        <f>'Council Budget'!O27</f>
        <v>0</v>
      </c>
      <c r="G27" s="105">
        <f t="shared" si="0"/>
        <v>-697.56</v>
      </c>
    </row>
    <row r="28" spans="1:7" ht="15.5">
      <c r="A28" s="28">
        <v>19</v>
      </c>
      <c r="B28" s="81" t="s">
        <v>55</v>
      </c>
      <c r="C28" s="105">
        <f>'Council Budget'!K28</f>
        <v>416</v>
      </c>
      <c r="D28" s="105"/>
      <c r="E28" s="105">
        <f>'Council Budget'!O28</f>
        <v>458</v>
      </c>
      <c r="G28" s="105">
        <f t="shared" si="0"/>
        <v>42</v>
      </c>
    </row>
    <row r="29" spans="1:7" ht="15.5">
      <c r="A29" s="17"/>
      <c r="B29" s="82" t="s">
        <v>38</v>
      </c>
      <c r="C29" s="121">
        <f>SUM(C8:C28)</f>
        <v>37349.32</v>
      </c>
      <c r="E29" s="121">
        <f>SUM(E8:E28)</f>
        <v>39708</v>
      </c>
      <c r="G29" s="121">
        <f>SUM(G8:G28)</f>
        <v>2358.6799999999985</v>
      </c>
    </row>
    <row r="30" spans="1:7">
      <c r="A30" s="7"/>
      <c r="B30" s="19"/>
    </row>
    <row r="31" spans="1:7">
      <c r="A31" s="34" t="s">
        <v>75</v>
      </c>
      <c r="B31" s="13"/>
    </row>
    <row r="32" spans="1:7" ht="15.5">
      <c r="A32" s="21">
        <v>20</v>
      </c>
      <c r="B32" s="83" t="s">
        <v>60</v>
      </c>
      <c r="C32" s="105">
        <f>'Council Budget'!K32</f>
        <v>462.5</v>
      </c>
      <c r="D32" s="105"/>
      <c r="E32" s="105">
        <f>'Council Budget'!O32</f>
        <v>475</v>
      </c>
      <c r="G32" s="105">
        <f t="shared" ref="G32:G45" si="1">E32-C32</f>
        <v>12.5</v>
      </c>
    </row>
    <row r="33" spans="1:9" ht="15.5">
      <c r="A33" s="22">
        <v>21</v>
      </c>
      <c r="B33" s="84" t="s">
        <v>61</v>
      </c>
      <c r="C33" s="105">
        <f>'Council Budget'!K33</f>
        <v>163.80000000000001</v>
      </c>
      <c r="D33" s="105"/>
      <c r="E33" s="105">
        <f>'Council Budget'!O33</f>
        <v>180</v>
      </c>
      <c r="G33" s="105">
        <f t="shared" si="1"/>
        <v>16.199999999999989</v>
      </c>
    </row>
    <row r="34" spans="1:9" ht="15.5">
      <c r="A34" s="22">
        <v>22</v>
      </c>
      <c r="B34" s="85" t="s">
        <v>62</v>
      </c>
      <c r="C34" s="105">
        <f>'Council Budget'!K34</f>
        <v>2500.7999999999997</v>
      </c>
      <c r="D34" s="105"/>
      <c r="E34" s="105">
        <f>'Council Budget'!O34</f>
        <v>2345</v>
      </c>
      <c r="G34" s="105">
        <f t="shared" si="1"/>
        <v>-155.79999999999973</v>
      </c>
    </row>
    <row r="35" spans="1:9" ht="15.5">
      <c r="A35" s="23">
        <v>23</v>
      </c>
      <c r="B35" s="86" t="s">
        <v>72</v>
      </c>
      <c r="C35" s="105">
        <f>'Council Budget'!K35</f>
        <v>177.5</v>
      </c>
      <c r="D35" s="105"/>
      <c r="E35" s="105">
        <f>'Council Budget'!O35</f>
        <v>500</v>
      </c>
      <c r="G35" s="105">
        <f t="shared" si="1"/>
        <v>322.5</v>
      </c>
    </row>
    <row r="36" spans="1:9" ht="15.5">
      <c r="A36" s="32">
        <v>24</v>
      </c>
      <c r="B36" s="87" t="s">
        <v>63</v>
      </c>
      <c r="C36" s="105">
        <f>'Council Budget'!K36</f>
        <v>245</v>
      </c>
      <c r="D36" s="105"/>
      <c r="E36" s="105">
        <f>'Council Budget'!O36</f>
        <v>300</v>
      </c>
      <c r="G36" s="105">
        <f t="shared" si="1"/>
        <v>55</v>
      </c>
    </row>
    <row r="37" spans="1:9" ht="15.5">
      <c r="A37" s="32">
        <v>25</v>
      </c>
      <c r="B37" s="87" t="s">
        <v>64</v>
      </c>
      <c r="C37" s="105">
        <f>'Council Budget'!K37</f>
        <v>3582.5</v>
      </c>
      <c r="D37" s="105"/>
      <c r="E37" s="105">
        <f>'Council Budget'!O37</f>
        <v>5000</v>
      </c>
      <c r="G37" s="105">
        <f t="shared" si="1"/>
        <v>1417.5</v>
      </c>
    </row>
    <row r="38" spans="1:9" ht="15.5">
      <c r="A38" s="24">
        <v>26</v>
      </c>
      <c r="B38" s="87" t="s">
        <v>65</v>
      </c>
      <c r="C38" s="105">
        <f>'Council Budget'!K38</f>
        <v>280</v>
      </c>
      <c r="D38" s="105"/>
      <c r="E38" s="105">
        <f>'Council Budget'!O38</f>
        <v>300</v>
      </c>
      <c r="G38" s="105">
        <f t="shared" si="1"/>
        <v>20</v>
      </c>
    </row>
    <row r="39" spans="1:9" ht="15.5">
      <c r="A39" s="33">
        <v>27</v>
      </c>
      <c r="B39" s="88" t="s">
        <v>66</v>
      </c>
      <c r="C39" s="105">
        <f>'Council Budget'!K39</f>
        <v>0</v>
      </c>
      <c r="D39" s="105"/>
      <c r="E39" s="105">
        <f>'Council Budget'!O39</f>
        <v>500</v>
      </c>
      <c r="G39" s="105">
        <f t="shared" si="1"/>
        <v>500</v>
      </c>
    </row>
    <row r="40" spans="1:9" ht="15.5">
      <c r="A40" s="33">
        <v>28</v>
      </c>
      <c r="B40" s="88" t="s">
        <v>67</v>
      </c>
      <c r="C40" s="105">
        <f>'Council Budget'!K40</f>
        <v>5012.16</v>
      </c>
      <c r="D40" s="105"/>
      <c r="E40" s="105">
        <f>'Council Budget'!O40</f>
        <v>5165</v>
      </c>
      <c r="G40" s="105">
        <f t="shared" si="1"/>
        <v>152.84000000000015</v>
      </c>
    </row>
    <row r="41" spans="1:9" ht="15.5">
      <c r="A41" s="33">
        <v>29</v>
      </c>
      <c r="B41" s="88" t="s">
        <v>68</v>
      </c>
      <c r="C41" s="105">
        <f>'Council Budget'!K41</f>
        <v>0</v>
      </c>
      <c r="D41" s="105"/>
      <c r="E41" s="105">
        <f>'Council Budget'!O41</f>
        <v>100</v>
      </c>
      <c r="G41" s="105">
        <f t="shared" si="1"/>
        <v>100</v>
      </c>
    </row>
    <row r="42" spans="1:9" ht="15.5">
      <c r="A42" s="33">
        <v>31</v>
      </c>
      <c r="B42" s="89" t="s">
        <v>69</v>
      </c>
      <c r="C42" s="105">
        <f>'Council Budget'!K42</f>
        <v>4583</v>
      </c>
      <c r="D42" s="105"/>
      <c r="E42" s="105">
        <f>'Council Budget'!O42</f>
        <v>5000</v>
      </c>
      <c r="G42" s="105">
        <f t="shared" si="1"/>
        <v>417</v>
      </c>
    </row>
    <row r="43" spans="1:9" ht="15.5">
      <c r="A43" s="33">
        <v>32</v>
      </c>
      <c r="B43" s="89" t="s">
        <v>70</v>
      </c>
      <c r="C43" s="105">
        <f>'Council Budget'!K43</f>
        <v>37.800000000000004</v>
      </c>
      <c r="D43" s="105"/>
      <c r="E43" s="105">
        <f>'Council Budget'!O43</f>
        <v>44</v>
      </c>
      <c r="G43" s="105">
        <f t="shared" si="1"/>
        <v>6.1999999999999957</v>
      </c>
    </row>
    <row r="44" spans="1:9" ht="15.5">
      <c r="A44" s="33">
        <v>33</v>
      </c>
      <c r="B44" s="89" t="s">
        <v>71</v>
      </c>
      <c r="C44" s="105">
        <f>'Council Budget'!K44</f>
        <v>1140</v>
      </c>
      <c r="D44" s="105"/>
      <c r="E44" s="105">
        <f>'Council Budget'!O44</f>
        <v>1056</v>
      </c>
      <c r="G44" s="105">
        <f t="shared" si="1"/>
        <v>-84</v>
      </c>
    </row>
    <row r="45" spans="1:9" ht="15.5">
      <c r="A45" s="33">
        <v>34</v>
      </c>
      <c r="B45" s="89" t="s">
        <v>95</v>
      </c>
      <c r="C45" s="105">
        <f>'Council Budget'!K45</f>
        <v>0</v>
      </c>
      <c r="D45" s="105"/>
      <c r="E45" s="105">
        <f>'Council Budget'!O45</f>
        <v>500</v>
      </c>
      <c r="G45" s="105">
        <f t="shared" si="1"/>
        <v>500</v>
      </c>
    </row>
    <row r="46" spans="1:9" ht="15.5">
      <c r="A46" s="17"/>
      <c r="B46" s="18" t="s">
        <v>38</v>
      </c>
      <c r="C46" s="121">
        <f>SUM(C32:C45)</f>
        <v>18185.059999999998</v>
      </c>
      <c r="D46" s="122"/>
      <c r="E46" s="121">
        <f>SUM(E32:E45)</f>
        <v>21465</v>
      </c>
      <c r="F46" s="123"/>
      <c r="G46" s="121">
        <f>SUM(G32:G45)</f>
        <v>3279.9400000000005</v>
      </c>
      <c r="I46" s="106">
        <f>(E29+E46-6000)/(C29+C46)-1</f>
        <v>-6.507320330217059E-3</v>
      </c>
    </row>
    <row r="47" spans="1:9">
      <c r="A47" s="7"/>
      <c r="B47" s="27"/>
    </row>
    <row r="48" spans="1:9">
      <c r="A48" s="7"/>
      <c r="B48" s="97" t="s">
        <v>119</v>
      </c>
    </row>
    <row r="49" spans="1:7">
      <c r="A49" s="7"/>
      <c r="B49" s="27"/>
    </row>
    <row r="50" spans="1:7">
      <c r="A50" s="7"/>
      <c r="B50" s="19"/>
    </row>
    <row r="51" spans="1:7">
      <c r="A51" s="34" t="s">
        <v>76</v>
      </c>
      <c r="B51" s="13"/>
    </row>
    <row r="52" spans="1:7" ht="15.5">
      <c r="A52" s="25">
        <v>35</v>
      </c>
      <c r="B52" s="90" t="s">
        <v>80</v>
      </c>
      <c r="C52" s="119">
        <f>'Council Budget'!M52</f>
        <v>2149.880000000001</v>
      </c>
      <c r="E52" s="120">
        <f>'Council Budget'!O52</f>
        <v>2149.88</v>
      </c>
      <c r="G52" s="105">
        <f t="shared" ref="G52:G54" si="2">E52-C52</f>
        <v>0</v>
      </c>
    </row>
    <row r="53" spans="1:7" ht="15.5">
      <c r="A53" s="22">
        <v>36</v>
      </c>
      <c r="B53" s="61" t="s">
        <v>81</v>
      </c>
      <c r="C53" s="119">
        <f>'Council Budget'!M53</f>
        <v>29167.97</v>
      </c>
      <c r="E53" s="120">
        <f>'Council Budget'!O53</f>
        <v>29167.97</v>
      </c>
      <c r="G53" s="105">
        <f t="shared" si="2"/>
        <v>0</v>
      </c>
    </row>
    <row r="54" spans="1:7" ht="15.5">
      <c r="A54" s="22">
        <v>37</v>
      </c>
      <c r="B54" s="91" t="s">
        <v>82</v>
      </c>
      <c r="C54" s="119">
        <f>'Council Budget'!M54</f>
        <v>16597.419999999998</v>
      </c>
      <c r="E54" s="120">
        <f>'Council Budget'!O54</f>
        <v>16597.419999999998</v>
      </c>
      <c r="G54" s="105">
        <f t="shared" si="2"/>
        <v>0</v>
      </c>
    </row>
    <row r="55" spans="1:7" ht="15.5">
      <c r="A55" s="17"/>
      <c r="B55" s="18" t="s">
        <v>38</v>
      </c>
      <c r="C55" s="121">
        <f>SUM(C52:C54)</f>
        <v>47915.270000000004</v>
      </c>
      <c r="E55" s="121">
        <f>SUM(E52:E54)</f>
        <v>47915.270000000004</v>
      </c>
      <c r="G55" s="121">
        <f>SUM(G52:G54)</f>
        <v>0</v>
      </c>
    </row>
    <row r="56" spans="1:7">
      <c r="A56" s="7"/>
      <c r="B56" s="19"/>
    </row>
    <row r="57" spans="1:7">
      <c r="A57" s="12" t="s">
        <v>39</v>
      </c>
      <c r="B57" s="13"/>
    </row>
    <row r="58" spans="1:7" ht="15.5">
      <c r="A58" s="16">
        <v>38</v>
      </c>
      <c r="B58" s="92" t="s">
        <v>83</v>
      </c>
      <c r="C58" s="119">
        <f>'Council Budget'!M58</f>
        <v>3500</v>
      </c>
      <c r="G58" s="105">
        <f t="shared" ref="G58:G69" si="3">E58-C58</f>
        <v>-3500</v>
      </c>
    </row>
    <row r="59" spans="1:7" ht="15.5">
      <c r="A59" s="16">
        <v>39</v>
      </c>
      <c r="B59" s="93" t="s">
        <v>84</v>
      </c>
      <c r="C59" s="119">
        <f>'Council Budget'!M59</f>
        <v>2000</v>
      </c>
      <c r="G59" s="105">
        <f t="shared" si="3"/>
        <v>-2000</v>
      </c>
    </row>
    <row r="60" spans="1:7" ht="15.5">
      <c r="A60" s="25">
        <v>40</v>
      </c>
      <c r="B60" s="61" t="s">
        <v>85</v>
      </c>
      <c r="C60" s="119">
        <f>'Council Budget'!M60</f>
        <v>2000</v>
      </c>
      <c r="E60" s="120">
        <f>'Council Budget'!O60</f>
        <v>8000</v>
      </c>
      <c r="G60" s="105">
        <f t="shared" si="3"/>
        <v>6000</v>
      </c>
    </row>
    <row r="61" spans="1:7" ht="15.5">
      <c r="A61" s="22">
        <v>41</v>
      </c>
      <c r="B61" s="61" t="s">
        <v>86</v>
      </c>
      <c r="C61" s="119">
        <f>'Council Budget'!M61</f>
        <v>2000</v>
      </c>
      <c r="E61" s="120">
        <f>'Council Budget'!O61</f>
        <v>0</v>
      </c>
      <c r="G61" s="105">
        <f t="shared" si="3"/>
        <v>-2000</v>
      </c>
    </row>
    <row r="62" spans="1:7" ht="15.5">
      <c r="A62" s="22">
        <v>42</v>
      </c>
      <c r="B62" s="59" t="s">
        <v>87</v>
      </c>
      <c r="C62" s="119">
        <f>'Council Budget'!M62</f>
        <v>1500</v>
      </c>
      <c r="E62" s="120">
        <f>'Council Budget'!O62</f>
        <v>0</v>
      </c>
      <c r="G62" s="105">
        <f t="shared" si="3"/>
        <v>-1500</v>
      </c>
    </row>
    <row r="63" spans="1:7" ht="15.5">
      <c r="A63" s="22">
        <v>43</v>
      </c>
      <c r="B63" s="59" t="s">
        <v>88</v>
      </c>
      <c r="C63" s="119">
        <f>'Council Budget'!M63</f>
        <v>1200</v>
      </c>
      <c r="E63" s="120">
        <f>'Council Budget'!O63</f>
        <v>1500</v>
      </c>
      <c r="G63" s="105">
        <f t="shared" si="3"/>
        <v>300</v>
      </c>
    </row>
    <row r="64" spans="1:7" ht="15.5">
      <c r="A64" s="22">
        <v>44</v>
      </c>
      <c r="B64" s="59" t="s">
        <v>89</v>
      </c>
      <c r="C64" s="119">
        <f>'Council Budget'!M64</f>
        <v>600</v>
      </c>
      <c r="E64" s="120">
        <f>'Council Budget'!O64</f>
        <v>0</v>
      </c>
      <c r="G64" s="105">
        <f t="shared" si="3"/>
        <v>-600</v>
      </c>
    </row>
    <row r="65" spans="1:7" ht="15.5">
      <c r="A65" s="22">
        <v>45</v>
      </c>
      <c r="B65" s="59" t="s">
        <v>90</v>
      </c>
      <c r="C65" s="119">
        <f>'Council Budget'!M65</f>
        <v>0</v>
      </c>
      <c r="E65" s="120">
        <f>'Council Budget'!O65</f>
        <v>0</v>
      </c>
      <c r="G65" s="105">
        <f t="shared" si="3"/>
        <v>0</v>
      </c>
    </row>
    <row r="66" spans="1:7" ht="15.5">
      <c r="A66" s="22">
        <v>46</v>
      </c>
      <c r="B66" s="59" t="s">
        <v>91</v>
      </c>
      <c r="C66" s="119">
        <f>'Council Budget'!M66</f>
        <v>450</v>
      </c>
      <c r="E66" s="120">
        <f>'Council Budget'!O66</f>
        <v>1000</v>
      </c>
      <c r="G66" s="105">
        <f t="shared" si="3"/>
        <v>550</v>
      </c>
    </row>
    <row r="67" spans="1:7" ht="15.5">
      <c r="A67" s="22">
        <v>47</v>
      </c>
      <c r="B67" s="59" t="s">
        <v>92</v>
      </c>
      <c r="C67" s="119">
        <f>'Council Budget'!M67</f>
        <v>1650</v>
      </c>
      <c r="E67" s="120">
        <f>'Council Budget'!O67</f>
        <v>1500</v>
      </c>
      <c r="G67" s="105">
        <f t="shared" si="3"/>
        <v>-150</v>
      </c>
    </row>
    <row r="68" spans="1:7" ht="15.5">
      <c r="A68" s="22">
        <v>48</v>
      </c>
      <c r="B68" s="59" t="s">
        <v>93</v>
      </c>
      <c r="C68" s="119">
        <f>'Council Budget'!M68</f>
        <v>4500</v>
      </c>
      <c r="E68" s="120">
        <f>'Council Budget'!O68</f>
        <v>0</v>
      </c>
      <c r="G68" s="105">
        <f t="shared" si="3"/>
        <v>-4500</v>
      </c>
    </row>
    <row r="69" spans="1:7" ht="15.5">
      <c r="A69" s="22">
        <v>49</v>
      </c>
      <c r="B69" s="59" t="s">
        <v>94</v>
      </c>
      <c r="C69" s="119">
        <f>'Council Budget'!M69</f>
        <v>46702.27</v>
      </c>
      <c r="E69" s="120">
        <f>'Council Budget'!O69</f>
        <v>46250</v>
      </c>
      <c r="G69" s="105">
        <f t="shared" si="3"/>
        <v>-452.2699999999968</v>
      </c>
    </row>
    <row r="70" spans="1:7" ht="15.5">
      <c r="A70" s="7"/>
      <c r="B70" s="18" t="s">
        <v>38</v>
      </c>
      <c r="C70" s="121">
        <f>SUM(C56:C69)</f>
        <v>66102.26999999999</v>
      </c>
      <c r="E70" s="121">
        <f>SUM(E56:E69)</f>
        <v>58250</v>
      </c>
      <c r="G70" s="121">
        <f>SUM(G56:G69)</f>
        <v>-7852.2699999999968</v>
      </c>
    </row>
    <row r="71" spans="1:7">
      <c r="A71" s="7"/>
      <c r="B71" s="7"/>
    </row>
    <row r="72" spans="1:7" ht="15.5">
      <c r="A72" s="7"/>
      <c r="B72" s="26" t="s">
        <v>35</v>
      </c>
      <c r="C72" s="121">
        <f>+C55+C70</f>
        <v>114017.54</v>
      </c>
      <c r="E72" s="121">
        <f>E29+E46+E55+E70</f>
        <v>167338.27000000002</v>
      </c>
    </row>
    <row r="73" spans="1:7">
      <c r="A73" s="7"/>
      <c r="B73" s="7"/>
    </row>
    <row r="74" spans="1:7">
      <c r="A74" s="7"/>
      <c r="B74" s="29"/>
    </row>
    <row r="75" spans="1:7" ht="15.5">
      <c r="A75" s="7"/>
      <c r="B75" s="94" t="s">
        <v>121</v>
      </c>
    </row>
    <row r="76" spans="1:7" ht="15.5">
      <c r="A76" s="7"/>
      <c r="B76" s="74" t="s">
        <v>97</v>
      </c>
      <c r="C76" s="105">
        <f>E29</f>
        <v>39708</v>
      </c>
    </row>
    <row r="77" spans="1:7" ht="15.5">
      <c r="A77" s="7"/>
      <c r="B77" s="74" t="s">
        <v>98</v>
      </c>
      <c r="C77" s="105">
        <f>+E46</f>
        <v>21465</v>
      </c>
    </row>
    <row r="78" spans="1:7" ht="15.5">
      <c r="A78" s="7"/>
      <c r="B78" s="94" t="s">
        <v>100</v>
      </c>
      <c r="C78" s="121">
        <f>C76+C77</f>
        <v>61173</v>
      </c>
    </row>
    <row r="79" spans="1:7" ht="15.5">
      <c r="A79" s="7"/>
      <c r="B79" s="74" t="s">
        <v>103</v>
      </c>
      <c r="C79" s="105">
        <f>+E55+E70</f>
        <v>106165.27</v>
      </c>
    </row>
    <row r="80" spans="1:7" ht="15.5">
      <c r="A80" s="7"/>
      <c r="B80" s="94" t="s">
        <v>99</v>
      </c>
      <c r="C80" s="121">
        <f>+C78+C79</f>
        <v>167338.27000000002</v>
      </c>
    </row>
    <row r="81" spans="1:7" ht="15.5">
      <c r="A81" s="7"/>
      <c r="B81" s="41"/>
    </row>
    <row r="82" spans="1:7" ht="15.5">
      <c r="A82" s="7"/>
      <c r="B82" s="94" t="s">
        <v>105</v>
      </c>
    </row>
    <row r="83" spans="1:7" ht="15.5">
      <c r="A83" s="7"/>
      <c r="B83" s="74" t="s">
        <v>182</v>
      </c>
      <c r="C83" s="105">
        <f>+'Council Budget'!C83</f>
        <v>139730.20000000001</v>
      </c>
    </row>
    <row r="84" spans="1:7" ht="15.5">
      <c r="A84" s="7"/>
      <c r="B84" s="74" t="s">
        <v>104</v>
      </c>
      <c r="C84" s="105">
        <f>+'Council Budget'!C84</f>
        <v>77028.31</v>
      </c>
    </row>
    <row r="85" spans="1:7" ht="15.5">
      <c r="A85" s="7"/>
      <c r="B85" s="94" t="s">
        <v>101</v>
      </c>
      <c r="C85" s="121">
        <f>+C83-C84</f>
        <v>62701.890000000014</v>
      </c>
    </row>
    <row r="86" spans="1:7" ht="15.5">
      <c r="A86" s="7"/>
      <c r="B86" s="74" t="s">
        <v>106</v>
      </c>
      <c r="C86" s="105">
        <f>+'Council Budget'!C86</f>
        <v>51315.65</v>
      </c>
    </row>
    <row r="87" spans="1:7" ht="15.5">
      <c r="A87" s="7"/>
      <c r="B87" s="94" t="s">
        <v>107</v>
      </c>
      <c r="C87" s="121">
        <f>+C72</f>
        <v>114017.54</v>
      </c>
      <c r="E87" s="105"/>
      <c r="G87" s="105"/>
    </row>
    <row r="88" spans="1:7" ht="15.5">
      <c r="A88" s="7"/>
      <c r="B88" s="41"/>
    </row>
    <row r="89" spans="1:7" ht="15.5">
      <c r="A89" s="7"/>
      <c r="B89" s="95"/>
    </row>
    <row r="90" spans="1:7" ht="15.5">
      <c r="A90" s="7"/>
      <c r="B90" s="94" t="s">
        <v>108</v>
      </c>
    </row>
    <row r="91" spans="1:7" ht="15.5">
      <c r="A91" s="7"/>
      <c r="B91" s="74" t="s">
        <v>112</v>
      </c>
      <c r="C91" s="105">
        <f>C80</f>
        <v>167338.27000000002</v>
      </c>
    </row>
    <row r="92" spans="1:7" ht="15.5">
      <c r="A92" s="7"/>
      <c r="B92" s="74" t="s">
        <v>109</v>
      </c>
      <c r="C92" s="105">
        <f>C87</f>
        <v>114017.54</v>
      </c>
    </row>
    <row r="93" spans="1:7" ht="15.5">
      <c r="A93" s="7"/>
      <c r="B93" s="74" t="s">
        <v>110</v>
      </c>
      <c r="C93" s="121">
        <f>+C91-C92</f>
        <v>53320.730000000025</v>
      </c>
    </row>
    <row r="94" spans="1:7" ht="15.5">
      <c r="A94" s="7"/>
      <c r="B94" s="74" t="s">
        <v>122</v>
      </c>
      <c r="C94" s="105"/>
    </row>
    <row r="95" spans="1:7" ht="15.5">
      <c r="A95" s="7"/>
      <c r="B95" s="74" t="s">
        <v>171</v>
      </c>
      <c r="C95" s="105">
        <v>-6000</v>
      </c>
    </row>
    <row r="96" spans="1:7" ht="15.5">
      <c r="A96" s="7"/>
      <c r="B96" s="94" t="s">
        <v>111</v>
      </c>
      <c r="C96" s="121">
        <f>SUM(C93:C95)</f>
        <v>47320.730000000025</v>
      </c>
    </row>
    <row r="97" spans="1:3" ht="15.5">
      <c r="A97" s="7"/>
      <c r="B97" s="74" t="s">
        <v>113</v>
      </c>
      <c r="C97" s="76">
        <v>1122.9000000000001</v>
      </c>
    </row>
    <row r="98" spans="1:3" ht="15.5">
      <c r="A98" s="7"/>
      <c r="B98" s="74" t="s">
        <v>114</v>
      </c>
      <c r="C98" s="77">
        <f>C96/C97</f>
        <v>42.141535310357128</v>
      </c>
    </row>
    <row r="99" spans="1:3" ht="15.5">
      <c r="A99" s="7"/>
      <c r="B99" s="74" t="s">
        <v>115</v>
      </c>
      <c r="C99" s="77">
        <v>40.11</v>
      </c>
    </row>
    <row r="100" spans="1:3" ht="15.5">
      <c r="A100" s="7"/>
      <c r="B100" s="74" t="s">
        <v>116</v>
      </c>
      <c r="C100" s="78">
        <f>C98/C99-1</f>
        <v>5.0649097740142812E-2</v>
      </c>
    </row>
    <row r="101" spans="1:3">
      <c r="A101" s="7"/>
      <c r="B101" s="7"/>
    </row>
    <row r="102" spans="1:3">
      <c r="A102" s="7"/>
      <c r="B102" s="7"/>
    </row>
    <row r="103" spans="1:3">
      <c r="A103" s="7"/>
      <c r="B103" s="7" t="s">
        <v>124</v>
      </c>
    </row>
    <row r="104" spans="1:3">
      <c r="A104" s="7"/>
      <c r="B104" s="7" t="s">
        <v>125</v>
      </c>
    </row>
    <row r="105" spans="1:3">
      <c r="A105" s="7"/>
      <c r="B105" s="7" t="s">
        <v>126</v>
      </c>
    </row>
    <row r="106" spans="1:3">
      <c r="A106" s="7"/>
      <c r="B106" s="7"/>
    </row>
    <row r="107" spans="1:3">
      <c r="A107" s="7"/>
      <c r="B107" s="7" t="s">
        <v>127</v>
      </c>
    </row>
    <row r="108" spans="1:3">
      <c r="A108" s="7"/>
      <c r="B108" s="7"/>
    </row>
    <row r="109" spans="1:3">
      <c r="A109" s="7"/>
      <c r="B109" s="7"/>
    </row>
    <row r="110" spans="1:3">
      <c r="A110" s="7"/>
      <c r="B110" s="7"/>
    </row>
    <row r="111" spans="1:3">
      <c r="A111" s="7"/>
      <c r="B111" s="7" t="s">
        <v>128</v>
      </c>
    </row>
    <row r="112" spans="1:3">
      <c r="A112" s="7"/>
      <c r="B112" s="7" t="s">
        <v>129</v>
      </c>
    </row>
    <row r="113" spans="1:2">
      <c r="A113" s="7"/>
      <c r="B113" s="7" t="s">
        <v>130</v>
      </c>
    </row>
    <row r="114" spans="1:2">
      <c r="A114" s="7"/>
      <c r="B114" s="7"/>
    </row>
    <row r="115" spans="1:2">
      <c r="A115" s="7"/>
      <c r="B115" s="7"/>
    </row>
    <row r="116" spans="1:2">
      <c r="A116" s="7"/>
      <c r="B116" s="7"/>
    </row>
    <row r="117" spans="1:2">
      <c r="A117" s="7"/>
      <c r="B117" s="7"/>
    </row>
    <row r="118" spans="1:2">
      <c r="A118" s="7"/>
      <c r="B118" s="7"/>
    </row>
    <row r="119" spans="1:2">
      <c r="A119" s="7"/>
      <c r="B119" s="7"/>
    </row>
    <row r="120" spans="1:2">
      <c r="A120" s="7"/>
      <c r="B120" s="7"/>
    </row>
    <row r="121" spans="1:2">
      <c r="A121" s="7"/>
      <c r="B121" s="7"/>
    </row>
    <row r="122" spans="1:2">
      <c r="A122" s="7"/>
      <c r="B122" s="7"/>
    </row>
    <row r="123" spans="1:2">
      <c r="A123" s="7"/>
      <c r="B123" s="7"/>
    </row>
    <row r="124" spans="1:2">
      <c r="A124" s="7"/>
      <c r="B124" s="7"/>
    </row>
    <row r="125" spans="1:2">
      <c r="A125" s="7"/>
      <c r="B125" s="7"/>
    </row>
    <row r="126" spans="1:2">
      <c r="A126" s="7"/>
      <c r="B126" s="7"/>
    </row>
    <row r="127" spans="1:2">
      <c r="A127" s="7"/>
      <c r="B127" s="7"/>
    </row>
    <row r="128" spans="1:2">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row r="192" spans="1:2">
      <c r="A192" s="7"/>
      <c r="B192" s="7"/>
    </row>
    <row r="193" spans="1:2">
      <c r="A193" s="7"/>
      <c r="B193" s="7"/>
    </row>
    <row r="194" spans="1:2">
      <c r="A194" s="7"/>
      <c r="B194" s="7"/>
    </row>
    <row r="195" spans="1:2">
      <c r="A195" s="7"/>
      <c r="B195" s="7"/>
    </row>
    <row r="196" spans="1:2">
      <c r="A196" s="7"/>
      <c r="B196" s="7"/>
    </row>
    <row r="197" spans="1:2">
      <c r="A197" s="7"/>
      <c r="B197" s="7"/>
    </row>
    <row r="198" spans="1:2">
      <c r="A198" s="7"/>
      <c r="B198" s="7"/>
    </row>
    <row r="199" spans="1:2">
      <c r="A199" s="7"/>
      <c r="B199" s="7"/>
    </row>
    <row r="200" spans="1:2">
      <c r="A200" s="7"/>
      <c r="B200" s="7"/>
    </row>
    <row r="201" spans="1:2">
      <c r="A201" s="7"/>
      <c r="B201" s="7"/>
    </row>
    <row r="202" spans="1:2">
      <c r="A202" s="7"/>
      <c r="B202" s="7"/>
    </row>
    <row r="203" spans="1:2">
      <c r="A203" s="7"/>
      <c r="B203" s="7"/>
    </row>
    <row r="204" spans="1:2">
      <c r="A204" s="7"/>
      <c r="B204" s="7"/>
    </row>
    <row r="205" spans="1:2">
      <c r="A205" s="7"/>
      <c r="B205" s="7"/>
    </row>
    <row r="206" spans="1:2">
      <c r="A206" s="7"/>
      <c r="B206" s="7"/>
    </row>
    <row r="207" spans="1:2">
      <c r="A207" s="7"/>
      <c r="B207" s="7"/>
    </row>
    <row r="208" spans="1:2">
      <c r="A208" s="7"/>
      <c r="B208" s="7"/>
    </row>
    <row r="209" spans="1:2">
      <c r="A209" s="7"/>
      <c r="B209" s="7"/>
    </row>
    <row r="210" spans="1:2">
      <c r="A210" s="7"/>
      <c r="B210" s="7"/>
    </row>
    <row r="211" spans="1:2">
      <c r="A211" s="7"/>
      <c r="B211" s="7"/>
    </row>
    <row r="212" spans="1:2">
      <c r="A212" s="7"/>
      <c r="B212" s="7"/>
    </row>
    <row r="213" spans="1:2">
      <c r="A213" s="7"/>
      <c r="B213" s="7"/>
    </row>
    <row r="214" spans="1:2">
      <c r="A214" s="7"/>
      <c r="B214" s="7"/>
    </row>
    <row r="215" spans="1:2">
      <c r="A215" s="7"/>
      <c r="B215" s="7"/>
    </row>
    <row r="216" spans="1:2">
      <c r="A216" s="7"/>
      <c r="B216" s="7"/>
    </row>
    <row r="217" spans="1:2">
      <c r="A217" s="7"/>
      <c r="B217" s="7"/>
    </row>
    <row r="218" spans="1:2">
      <c r="A218" s="7"/>
      <c r="B218" s="7"/>
    </row>
    <row r="219" spans="1:2">
      <c r="A219" s="7"/>
      <c r="B219" s="7"/>
    </row>
    <row r="220" spans="1:2">
      <c r="A220" s="7"/>
      <c r="B220" s="7"/>
    </row>
    <row r="221" spans="1:2">
      <c r="A221" s="7"/>
      <c r="B221" s="7"/>
    </row>
    <row r="222" spans="1:2">
      <c r="A222" s="7"/>
      <c r="B222" s="7"/>
    </row>
    <row r="223" spans="1:2">
      <c r="A223" s="7"/>
      <c r="B223" s="7"/>
    </row>
    <row r="224" spans="1:2">
      <c r="A224" s="7"/>
      <c r="B224" s="7"/>
    </row>
    <row r="225" spans="1:2">
      <c r="A225" s="7"/>
      <c r="B225" s="7"/>
    </row>
    <row r="226" spans="1:2">
      <c r="A226" s="7"/>
      <c r="B226" s="7"/>
    </row>
    <row r="227" spans="1:2">
      <c r="A227" s="7"/>
      <c r="B227" s="7"/>
    </row>
    <row r="228" spans="1:2">
      <c r="A228" s="7"/>
      <c r="B228" s="7"/>
    </row>
    <row r="229" spans="1:2">
      <c r="A229" s="7"/>
      <c r="B229" s="7"/>
    </row>
    <row r="230" spans="1:2">
      <c r="A230" s="7"/>
      <c r="B230" s="7"/>
    </row>
    <row r="231" spans="1:2">
      <c r="A231" s="7"/>
      <c r="B231" s="7"/>
    </row>
    <row r="232" spans="1:2">
      <c r="A232" s="7"/>
      <c r="B232" s="7"/>
    </row>
    <row r="233" spans="1:2">
      <c r="A233" s="7"/>
      <c r="B233" s="7"/>
    </row>
    <row r="234" spans="1:2">
      <c r="A234" s="7"/>
      <c r="B234" s="7"/>
    </row>
    <row r="235" spans="1:2">
      <c r="A235" s="7"/>
      <c r="B235" s="7"/>
    </row>
    <row r="236" spans="1:2">
      <c r="A236" s="7"/>
      <c r="B236" s="7"/>
    </row>
    <row r="237" spans="1:2">
      <c r="A237" s="7"/>
      <c r="B237" s="7"/>
    </row>
    <row r="238" spans="1:2">
      <c r="A238" s="7"/>
      <c r="B238" s="7"/>
    </row>
    <row r="239" spans="1:2">
      <c r="A239" s="7"/>
      <c r="B239" s="7"/>
    </row>
    <row r="240" spans="1:2">
      <c r="A240" s="7"/>
      <c r="B240" s="7"/>
    </row>
    <row r="241" spans="1:2">
      <c r="A241" s="7"/>
      <c r="B241" s="7"/>
    </row>
    <row r="242" spans="1:2">
      <c r="A242" s="7"/>
      <c r="B242" s="7"/>
    </row>
    <row r="243" spans="1:2">
      <c r="A243" s="7"/>
      <c r="B243" s="7"/>
    </row>
    <row r="244" spans="1:2">
      <c r="A244" s="7"/>
      <c r="B244" s="7"/>
    </row>
    <row r="245" spans="1:2">
      <c r="A245" s="7"/>
      <c r="B245" s="7"/>
    </row>
    <row r="246" spans="1:2">
      <c r="A246" s="7"/>
      <c r="B246" s="7"/>
    </row>
    <row r="247" spans="1:2">
      <c r="A247" s="7"/>
      <c r="B247" s="7"/>
    </row>
    <row r="248" spans="1:2">
      <c r="A248" s="7"/>
      <c r="B248" s="7"/>
    </row>
    <row r="249" spans="1:2">
      <c r="A249" s="7"/>
      <c r="B249" s="7"/>
    </row>
    <row r="250" spans="1:2">
      <c r="A250" s="7"/>
      <c r="B250" s="7"/>
    </row>
    <row r="251" spans="1:2">
      <c r="A251" s="7"/>
      <c r="B251" s="7"/>
    </row>
    <row r="252" spans="1:2">
      <c r="A252" s="7"/>
      <c r="B252" s="7"/>
    </row>
    <row r="253" spans="1:2">
      <c r="A253" s="7"/>
      <c r="B253" s="7"/>
    </row>
    <row r="254" spans="1:2">
      <c r="A254" s="7"/>
      <c r="B254" s="7"/>
    </row>
    <row r="255" spans="1:2">
      <c r="A255" s="7"/>
      <c r="B255" s="7"/>
    </row>
    <row r="256" spans="1:2">
      <c r="A256" s="7"/>
      <c r="B256" s="7"/>
    </row>
    <row r="257" spans="1:2">
      <c r="A257" s="7"/>
      <c r="B257" s="7"/>
    </row>
    <row r="258" spans="1:2">
      <c r="A258" s="7"/>
      <c r="B258" s="7"/>
    </row>
    <row r="259" spans="1:2">
      <c r="A259" s="7"/>
      <c r="B259" s="7"/>
    </row>
    <row r="260" spans="1:2">
      <c r="A260" s="7"/>
      <c r="B260" s="7"/>
    </row>
    <row r="261" spans="1:2">
      <c r="A261" s="7"/>
      <c r="B261" s="7"/>
    </row>
    <row r="262" spans="1:2">
      <c r="A262" s="7"/>
      <c r="B262" s="7"/>
    </row>
    <row r="263" spans="1:2">
      <c r="A263" s="7"/>
      <c r="B263" s="7"/>
    </row>
    <row r="264" spans="1:2">
      <c r="A264" s="7"/>
      <c r="B264" s="7"/>
    </row>
    <row r="265" spans="1:2">
      <c r="A265" s="7"/>
      <c r="B265" s="7"/>
    </row>
    <row r="266" spans="1:2">
      <c r="A266" s="7"/>
      <c r="B266" s="7"/>
    </row>
    <row r="267" spans="1:2">
      <c r="A267" s="7"/>
      <c r="B267" s="7"/>
    </row>
    <row r="268" spans="1:2">
      <c r="A268" s="7"/>
      <c r="B268" s="7"/>
    </row>
    <row r="269" spans="1:2">
      <c r="A269" s="7"/>
      <c r="B269" s="7"/>
    </row>
    <row r="270" spans="1:2">
      <c r="A270" s="7"/>
      <c r="B270" s="7"/>
    </row>
    <row r="271" spans="1:2">
      <c r="A271" s="7"/>
      <c r="B271" s="7"/>
    </row>
    <row r="272" spans="1:2">
      <c r="A272" s="7"/>
      <c r="B272" s="7"/>
    </row>
    <row r="273" spans="1:2">
      <c r="A273" s="7"/>
      <c r="B273" s="7"/>
    </row>
    <row r="274" spans="1:2">
      <c r="A274" s="7"/>
      <c r="B274" s="7"/>
    </row>
    <row r="275" spans="1:2">
      <c r="A275" s="7"/>
      <c r="B275" s="7"/>
    </row>
    <row r="276" spans="1:2">
      <c r="A276" s="7"/>
      <c r="B276" s="7"/>
    </row>
    <row r="277" spans="1:2">
      <c r="A277" s="7"/>
      <c r="B277" s="7"/>
    </row>
    <row r="278" spans="1:2">
      <c r="A278" s="7"/>
      <c r="B278" s="7"/>
    </row>
    <row r="279" spans="1:2">
      <c r="A279" s="7"/>
      <c r="B279" s="7"/>
    </row>
    <row r="280" spans="1:2">
      <c r="A280" s="7"/>
      <c r="B280" s="7"/>
    </row>
    <row r="281" spans="1:2">
      <c r="A281" s="7"/>
      <c r="B281" s="7"/>
    </row>
    <row r="282" spans="1:2">
      <c r="A282" s="7"/>
      <c r="B282" s="7"/>
    </row>
    <row r="283" spans="1:2">
      <c r="A283" s="7"/>
      <c r="B283" s="7"/>
    </row>
    <row r="284" spans="1:2">
      <c r="A284" s="7"/>
      <c r="B284" s="7"/>
    </row>
    <row r="285" spans="1:2">
      <c r="A285" s="7"/>
      <c r="B285" s="7"/>
    </row>
    <row r="286" spans="1:2">
      <c r="A286" s="7"/>
      <c r="B286" s="7"/>
    </row>
    <row r="287" spans="1:2">
      <c r="A287" s="7"/>
      <c r="B287" s="7"/>
    </row>
    <row r="288" spans="1:2">
      <c r="A288" s="7"/>
      <c r="B288" s="7"/>
    </row>
    <row r="289" spans="1:2">
      <c r="A289" s="7"/>
      <c r="B289" s="7"/>
    </row>
    <row r="290" spans="1:2">
      <c r="A290" s="7"/>
      <c r="B290" s="7"/>
    </row>
    <row r="291" spans="1:2">
      <c r="A291" s="7"/>
      <c r="B291" s="7"/>
    </row>
    <row r="292" spans="1:2">
      <c r="A292" s="7"/>
      <c r="B292" s="7"/>
    </row>
    <row r="293" spans="1:2">
      <c r="A293" s="7"/>
      <c r="B293" s="7"/>
    </row>
    <row r="294" spans="1:2">
      <c r="A294" s="7"/>
      <c r="B294" s="7"/>
    </row>
    <row r="295" spans="1:2">
      <c r="A295" s="7"/>
      <c r="B295" s="7"/>
    </row>
    <row r="296" spans="1:2">
      <c r="A296" s="7"/>
      <c r="B296" s="7"/>
    </row>
    <row r="297" spans="1:2">
      <c r="A297" s="7"/>
      <c r="B297" s="7"/>
    </row>
    <row r="298" spans="1:2">
      <c r="A298" s="7"/>
      <c r="B298" s="7"/>
    </row>
    <row r="299" spans="1:2">
      <c r="A299" s="7"/>
      <c r="B299" s="7"/>
    </row>
    <row r="300" spans="1:2">
      <c r="A300" s="7"/>
      <c r="B300" s="7"/>
    </row>
    <row r="301" spans="1:2">
      <c r="A301" s="7"/>
      <c r="B301" s="7"/>
    </row>
    <row r="302" spans="1:2">
      <c r="A302" s="7"/>
      <c r="B302" s="7"/>
    </row>
    <row r="303" spans="1:2">
      <c r="A303" s="7"/>
      <c r="B303" s="7"/>
    </row>
    <row r="304" spans="1:2">
      <c r="A304" s="7"/>
      <c r="B304" s="7"/>
    </row>
    <row r="305" spans="1:2">
      <c r="A305" s="7"/>
      <c r="B305" s="7"/>
    </row>
    <row r="306" spans="1:2">
      <c r="A306" s="7"/>
      <c r="B306" s="7"/>
    </row>
    <row r="307" spans="1:2">
      <c r="A307" s="7"/>
      <c r="B307" s="7"/>
    </row>
    <row r="308" spans="1:2">
      <c r="A308" s="7"/>
      <c r="B308" s="7"/>
    </row>
    <row r="309" spans="1:2">
      <c r="A309" s="7"/>
      <c r="B309" s="7"/>
    </row>
    <row r="310" spans="1:2">
      <c r="A310" s="7"/>
      <c r="B310" s="7"/>
    </row>
    <row r="311" spans="1:2">
      <c r="A311" s="7"/>
      <c r="B311" s="7"/>
    </row>
    <row r="312" spans="1:2">
      <c r="A312" s="7"/>
      <c r="B312" s="7"/>
    </row>
    <row r="313" spans="1:2">
      <c r="A313" s="7"/>
      <c r="B313" s="7"/>
    </row>
    <row r="314" spans="1:2">
      <c r="A314" s="7"/>
      <c r="B314" s="7"/>
    </row>
    <row r="315" spans="1:2">
      <c r="A315" s="7"/>
      <c r="B315" s="7"/>
    </row>
    <row r="316" spans="1:2">
      <c r="A316" s="7"/>
      <c r="B316" s="7"/>
    </row>
    <row r="317" spans="1:2">
      <c r="A317" s="7"/>
      <c r="B317" s="7"/>
    </row>
    <row r="318" spans="1:2">
      <c r="A318" s="7"/>
      <c r="B318" s="7"/>
    </row>
    <row r="319" spans="1:2">
      <c r="A319" s="7"/>
      <c r="B319" s="7"/>
    </row>
    <row r="320" spans="1:2">
      <c r="A320" s="7"/>
      <c r="B320" s="7"/>
    </row>
    <row r="321" spans="1:2">
      <c r="A321" s="7"/>
      <c r="B321" s="7"/>
    </row>
    <row r="322" spans="1:2">
      <c r="A322" s="7"/>
      <c r="B322" s="7"/>
    </row>
    <row r="323" spans="1:2">
      <c r="A323" s="7"/>
      <c r="B323" s="7"/>
    </row>
    <row r="324" spans="1:2">
      <c r="A324" s="7"/>
      <c r="B324" s="7"/>
    </row>
    <row r="325" spans="1:2">
      <c r="A325" s="7"/>
      <c r="B325" s="7"/>
    </row>
    <row r="326" spans="1:2">
      <c r="A326" s="7"/>
      <c r="B326" s="7"/>
    </row>
    <row r="327" spans="1:2">
      <c r="A327" s="7"/>
      <c r="B327" s="7"/>
    </row>
    <row r="328" spans="1:2">
      <c r="A328" s="7"/>
      <c r="B328" s="7"/>
    </row>
    <row r="329" spans="1:2">
      <c r="A329" s="7"/>
      <c r="B329" s="7"/>
    </row>
    <row r="330" spans="1:2">
      <c r="A330" s="7"/>
      <c r="B330" s="7"/>
    </row>
    <row r="331" spans="1:2">
      <c r="A331" s="7"/>
      <c r="B331" s="7"/>
    </row>
    <row r="332" spans="1:2">
      <c r="A332" s="7"/>
      <c r="B332" s="7"/>
    </row>
    <row r="333" spans="1:2">
      <c r="A333" s="7"/>
      <c r="B333" s="7"/>
    </row>
    <row r="334" spans="1:2">
      <c r="A334" s="7"/>
      <c r="B334" s="7"/>
    </row>
    <row r="335" spans="1:2">
      <c r="A335" s="7"/>
      <c r="B335" s="7"/>
    </row>
    <row r="336" spans="1:2">
      <c r="A336" s="7"/>
      <c r="B336" s="7"/>
    </row>
    <row r="337" spans="1:2">
      <c r="A337" s="7"/>
      <c r="B337" s="7"/>
    </row>
    <row r="338" spans="1:2">
      <c r="A338" s="7"/>
      <c r="B338" s="7"/>
    </row>
    <row r="339" spans="1:2">
      <c r="A339" s="7"/>
      <c r="B339" s="7"/>
    </row>
    <row r="340" spans="1:2">
      <c r="A340" s="7"/>
      <c r="B340" s="7"/>
    </row>
    <row r="341" spans="1:2">
      <c r="A341" s="7"/>
      <c r="B341" s="7"/>
    </row>
    <row r="342" spans="1:2">
      <c r="A342" s="7"/>
      <c r="B342" s="7"/>
    </row>
    <row r="343" spans="1:2">
      <c r="A343" s="7"/>
      <c r="B343" s="7"/>
    </row>
    <row r="344" spans="1:2">
      <c r="A344" s="7"/>
      <c r="B344" s="7"/>
    </row>
    <row r="345" spans="1:2">
      <c r="A345" s="7"/>
      <c r="B345" s="7"/>
    </row>
    <row r="346" spans="1:2">
      <c r="A346" s="7"/>
      <c r="B346" s="7"/>
    </row>
    <row r="347" spans="1:2">
      <c r="A347" s="7"/>
      <c r="B347" s="7"/>
    </row>
    <row r="348" spans="1:2">
      <c r="A348" s="7"/>
      <c r="B348" s="7"/>
    </row>
    <row r="349" spans="1:2">
      <c r="A349" s="7"/>
      <c r="B349" s="7"/>
    </row>
    <row r="350" spans="1:2">
      <c r="A350" s="7"/>
      <c r="B350" s="7"/>
    </row>
    <row r="351" spans="1:2">
      <c r="A351" s="7"/>
      <c r="B351" s="7"/>
    </row>
    <row r="352" spans="1:2">
      <c r="A352" s="7"/>
      <c r="B352" s="7"/>
    </row>
    <row r="353" spans="1:2">
      <c r="A353" s="7"/>
      <c r="B353" s="7"/>
    </row>
    <row r="354" spans="1:2">
      <c r="A354" s="7"/>
      <c r="B354" s="7"/>
    </row>
    <row r="355" spans="1:2">
      <c r="A355" s="7"/>
      <c r="B355" s="7"/>
    </row>
    <row r="356" spans="1:2">
      <c r="A356" s="7"/>
      <c r="B356" s="7"/>
    </row>
    <row r="357" spans="1:2">
      <c r="A357" s="7"/>
      <c r="B357" s="7"/>
    </row>
    <row r="358" spans="1:2">
      <c r="A358" s="7"/>
      <c r="B358" s="7"/>
    </row>
    <row r="359" spans="1:2">
      <c r="A359" s="7"/>
      <c r="B359" s="7"/>
    </row>
    <row r="360" spans="1:2">
      <c r="A360" s="7"/>
      <c r="B360" s="7"/>
    </row>
    <row r="361" spans="1:2">
      <c r="A361" s="7"/>
      <c r="B361" s="7"/>
    </row>
    <row r="362" spans="1:2">
      <c r="A362" s="7"/>
      <c r="B362" s="7"/>
    </row>
    <row r="363" spans="1:2">
      <c r="A363" s="7"/>
      <c r="B363" s="7"/>
    </row>
    <row r="364" spans="1:2">
      <c r="A364" s="7"/>
      <c r="B364" s="7"/>
    </row>
    <row r="365" spans="1:2">
      <c r="A365" s="7"/>
      <c r="B365" s="7"/>
    </row>
    <row r="366" spans="1:2">
      <c r="A366" s="7"/>
      <c r="B366" s="7"/>
    </row>
    <row r="367" spans="1:2">
      <c r="A367" s="7"/>
      <c r="B367" s="7"/>
    </row>
    <row r="368" spans="1:2">
      <c r="A368" s="7"/>
      <c r="B368" s="7"/>
    </row>
    <row r="369" spans="1:2">
      <c r="A369" s="7"/>
      <c r="B369" s="7"/>
    </row>
    <row r="370" spans="1:2">
      <c r="A370" s="7"/>
      <c r="B370" s="7"/>
    </row>
    <row r="371" spans="1:2">
      <c r="A371" s="7"/>
      <c r="B371" s="7"/>
    </row>
    <row r="372" spans="1:2">
      <c r="A372" s="7"/>
      <c r="B372" s="7"/>
    </row>
    <row r="373" spans="1:2">
      <c r="A373" s="7"/>
      <c r="B373" s="7"/>
    </row>
    <row r="374" spans="1:2">
      <c r="A374" s="7"/>
      <c r="B374" s="7"/>
    </row>
    <row r="375" spans="1:2">
      <c r="A375" s="7"/>
      <c r="B375" s="7"/>
    </row>
    <row r="376" spans="1:2">
      <c r="A376" s="7"/>
      <c r="B376" s="7"/>
    </row>
    <row r="377" spans="1:2">
      <c r="A377" s="7"/>
      <c r="B377" s="7"/>
    </row>
    <row r="378" spans="1:2">
      <c r="A378" s="7"/>
      <c r="B378" s="7"/>
    </row>
    <row r="379" spans="1:2">
      <c r="A379" s="7"/>
      <c r="B379" s="7"/>
    </row>
    <row r="380" spans="1:2">
      <c r="A380" s="7"/>
      <c r="B380" s="7"/>
    </row>
    <row r="381" spans="1:2">
      <c r="A381" s="7"/>
      <c r="B381" s="7"/>
    </row>
    <row r="382" spans="1:2">
      <c r="A382" s="7"/>
      <c r="B382" s="7"/>
    </row>
    <row r="383" spans="1:2">
      <c r="A383" s="7"/>
      <c r="B383" s="7"/>
    </row>
    <row r="384" spans="1:2">
      <c r="A384" s="7"/>
      <c r="B384" s="7"/>
    </row>
    <row r="385" spans="1:2">
      <c r="A385" s="7"/>
      <c r="B385" s="7"/>
    </row>
    <row r="386" spans="1:2">
      <c r="A386" s="7"/>
      <c r="B386" s="7"/>
    </row>
    <row r="387" spans="1:2">
      <c r="A387" s="7"/>
      <c r="B387" s="7"/>
    </row>
    <row r="388" spans="1:2">
      <c r="A388" s="7"/>
      <c r="B388" s="7"/>
    </row>
    <row r="389" spans="1:2">
      <c r="A389" s="7"/>
      <c r="B389" s="7"/>
    </row>
    <row r="390" spans="1:2">
      <c r="A390" s="7"/>
      <c r="B390" s="7"/>
    </row>
    <row r="391" spans="1:2">
      <c r="A391" s="7"/>
      <c r="B391" s="7"/>
    </row>
    <row r="392" spans="1:2">
      <c r="A392" s="7"/>
      <c r="B392" s="7"/>
    </row>
    <row r="393" spans="1:2">
      <c r="A393" s="7"/>
      <c r="B393" s="7"/>
    </row>
    <row r="394" spans="1:2">
      <c r="A394" s="7"/>
      <c r="B394" s="7"/>
    </row>
    <row r="395" spans="1:2">
      <c r="A395" s="7"/>
      <c r="B395" s="7"/>
    </row>
    <row r="396" spans="1:2">
      <c r="A396" s="7"/>
      <c r="B396" s="7"/>
    </row>
    <row r="397" spans="1:2">
      <c r="A397" s="7"/>
      <c r="B397" s="7"/>
    </row>
    <row r="398" spans="1:2">
      <c r="A398" s="7"/>
      <c r="B398" s="7"/>
    </row>
    <row r="399" spans="1:2">
      <c r="A399" s="7"/>
      <c r="B399" s="7"/>
    </row>
    <row r="400" spans="1:2">
      <c r="A400" s="7"/>
      <c r="B400" s="7"/>
    </row>
    <row r="401" spans="1:2">
      <c r="A401" s="7"/>
      <c r="B401" s="7"/>
    </row>
    <row r="402" spans="1:2">
      <c r="A402" s="7"/>
      <c r="B402" s="7"/>
    </row>
    <row r="403" spans="1:2">
      <c r="A403" s="7"/>
      <c r="B403" s="7"/>
    </row>
    <row r="404" spans="1:2">
      <c r="A404" s="7"/>
      <c r="B404" s="7"/>
    </row>
    <row r="405" spans="1:2">
      <c r="A405" s="7"/>
      <c r="B405" s="7"/>
    </row>
    <row r="406" spans="1:2">
      <c r="A406" s="7"/>
      <c r="B406" s="7"/>
    </row>
    <row r="407" spans="1:2">
      <c r="A407" s="7"/>
      <c r="B407" s="7"/>
    </row>
    <row r="408" spans="1:2">
      <c r="A408" s="7"/>
      <c r="B408" s="7"/>
    </row>
    <row r="409" spans="1:2">
      <c r="A409" s="7"/>
      <c r="B409" s="7"/>
    </row>
    <row r="410" spans="1:2">
      <c r="A410" s="7"/>
      <c r="B410" s="7"/>
    </row>
    <row r="411" spans="1:2">
      <c r="A411" s="7"/>
      <c r="B411" s="7"/>
    </row>
    <row r="412" spans="1:2">
      <c r="A412" s="7"/>
      <c r="B412" s="7"/>
    </row>
    <row r="413" spans="1:2">
      <c r="A413" s="7"/>
      <c r="B413" s="7"/>
    </row>
    <row r="414" spans="1:2">
      <c r="A414" s="7"/>
      <c r="B414" s="7"/>
    </row>
    <row r="415" spans="1:2">
      <c r="A415" s="7"/>
      <c r="B415" s="7"/>
    </row>
    <row r="416" spans="1:2">
      <c r="A416" s="7"/>
      <c r="B416" s="7"/>
    </row>
    <row r="417" spans="1:2">
      <c r="A417" s="7"/>
      <c r="B417" s="7"/>
    </row>
    <row r="418" spans="1:2">
      <c r="A418" s="7"/>
      <c r="B418" s="7"/>
    </row>
    <row r="419" spans="1:2">
      <c r="A419" s="7"/>
      <c r="B419" s="7"/>
    </row>
    <row r="420" spans="1:2">
      <c r="A420" s="7"/>
      <c r="B420" s="7"/>
    </row>
    <row r="421" spans="1:2">
      <c r="A421" s="7"/>
      <c r="B421" s="7"/>
    </row>
    <row r="422" spans="1:2">
      <c r="A422" s="7"/>
      <c r="B422" s="7"/>
    </row>
    <row r="423" spans="1:2">
      <c r="A423" s="7"/>
      <c r="B423" s="7"/>
    </row>
    <row r="424" spans="1:2">
      <c r="A424" s="7"/>
      <c r="B424" s="7"/>
    </row>
    <row r="425" spans="1:2">
      <c r="A425" s="7"/>
      <c r="B425" s="7"/>
    </row>
    <row r="426" spans="1:2">
      <c r="A426" s="7"/>
      <c r="B426" s="7"/>
    </row>
    <row r="427" spans="1:2">
      <c r="A427" s="7"/>
      <c r="B427" s="7"/>
    </row>
    <row r="428" spans="1:2">
      <c r="A428" s="7"/>
      <c r="B428" s="7"/>
    </row>
    <row r="429" spans="1:2">
      <c r="A429" s="7"/>
      <c r="B429" s="7"/>
    </row>
    <row r="430" spans="1:2">
      <c r="A430" s="7"/>
      <c r="B430" s="7"/>
    </row>
    <row r="431" spans="1:2">
      <c r="A431" s="7"/>
      <c r="B431" s="7"/>
    </row>
    <row r="432" spans="1:2">
      <c r="A432" s="7"/>
      <c r="B432" s="7"/>
    </row>
    <row r="433" spans="1:2">
      <c r="A433" s="7"/>
      <c r="B433" s="7"/>
    </row>
    <row r="434" spans="1:2">
      <c r="A434" s="7"/>
      <c r="B434" s="7"/>
    </row>
    <row r="435" spans="1:2">
      <c r="A435" s="7"/>
      <c r="B435" s="7"/>
    </row>
    <row r="436" spans="1:2">
      <c r="A436" s="7"/>
      <c r="B436" s="7"/>
    </row>
    <row r="437" spans="1:2">
      <c r="A437" s="7"/>
      <c r="B437" s="7"/>
    </row>
    <row r="438" spans="1:2">
      <c r="A438" s="7"/>
      <c r="B438" s="7"/>
    </row>
    <row r="439" spans="1:2">
      <c r="A439" s="7"/>
      <c r="B439" s="7"/>
    </row>
    <row r="440" spans="1:2">
      <c r="A440" s="7"/>
      <c r="B440" s="7"/>
    </row>
    <row r="441" spans="1:2">
      <c r="A441" s="7"/>
      <c r="B441" s="7"/>
    </row>
    <row r="442" spans="1:2">
      <c r="A442" s="7"/>
      <c r="B442" s="7"/>
    </row>
    <row r="443" spans="1:2">
      <c r="A443" s="7"/>
      <c r="B443" s="7"/>
    </row>
    <row r="444" spans="1:2">
      <c r="A444" s="7"/>
      <c r="B444" s="7"/>
    </row>
    <row r="445" spans="1:2">
      <c r="A445" s="7"/>
      <c r="B445" s="7"/>
    </row>
    <row r="446" spans="1:2">
      <c r="A446" s="7"/>
      <c r="B446" s="7"/>
    </row>
    <row r="447" spans="1:2">
      <c r="A447" s="7"/>
      <c r="B447" s="7"/>
    </row>
    <row r="448" spans="1:2">
      <c r="A448" s="7"/>
      <c r="B448" s="7"/>
    </row>
    <row r="449" spans="1:2">
      <c r="A449" s="7"/>
      <c r="B449" s="7"/>
    </row>
    <row r="450" spans="1:2">
      <c r="A450" s="7"/>
      <c r="B450" s="7"/>
    </row>
    <row r="451" spans="1:2">
      <c r="A451" s="7"/>
      <c r="B451" s="7"/>
    </row>
    <row r="452" spans="1:2">
      <c r="A452" s="7"/>
      <c r="B452" s="7"/>
    </row>
    <row r="453" spans="1:2">
      <c r="A453" s="7"/>
      <c r="B453" s="7"/>
    </row>
    <row r="454" spans="1:2">
      <c r="A454" s="7"/>
      <c r="B454" s="7"/>
    </row>
    <row r="455" spans="1:2">
      <c r="A455" s="7"/>
      <c r="B455" s="7"/>
    </row>
    <row r="456" spans="1:2">
      <c r="A456" s="7"/>
      <c r="B456" s="7"/>
    </row>
    <row r="457" spans="1:2">
      <c r="A457" s="7"/>
      <c r="B457" s="7"/>
    </row>
    <row r="458" spans="1:2">
      <c r="A458" s="7"/>
      <c r="B458" s="7"/>
    </row>
    <row r="459" spans="1:2">
      <c r="A459" s="7"/>
      <c r="B459" s="7"/>
    </row>
    <row r="460" spans="1:2">
      <c r="A460" s="7"/>
      <c r="B460" s="7"/>
    </row>
    <row r="461" spans="1:2">
      <c r="A461" s="7"/>
      <c r="B461" s="7"/>
    </row>
    <row r="462" spans="1:2">
      <c r="A462" s="7"/>
      <c r="B462" s="7"/>
    </row>
    <row r="463" spans="1:2">
      <c r="A463" s="7"/>
      <c r="B463" s="7"/>
    </row>
    <row r="464" spans="1:2">
      <c r="A464" s="7"/>
      <c r="B464" s="7"/>
    </row>
    <row r="465" spans="1:2">
      <c r="A465" s="7"/>
      <c r="B465" s="7"/>
    </row>
    <row r="466" spans="1:2">
      <c r="A466" s="7"/>
      <c r="B466" s="7"/>
    </row>
    <row r="467" spans="1:2">
      <c r="A467" s="7"/>
      <c r="B467" s="7"/>
    </row>
    <row r="468" spans="1:2">
      <c r="A468" s="7"/>
      <c r="B468" s="7"/>
    </row>
    <row r="469" spans="1:2">
      <c r="A469" s="7"/>
      <c r="B469" s="7"/>
    </row>
    <row r="470" spans="1:2">
      <c r="A470" s="7"/>
      <c r="B470" s="7"/>
    </row>
    <row r="471" spans="1:2">
      <c r="A471" s="7"/>
      <c r="B471" s="7"/>
    </row>
    <row r="472" spans="1:2">
      <c r="A472" s="7"/>
      <c r="B472" s="7"/>
    </row>
    <row r="473" spans="1:2">
      <c r="A473" s="7"/>
      <c r="B473" s="7"/>
    </row>
    <row r="474" spans="1:2">
      <c r="A474" s="7"/>
      <c r="B474" s="7"/>
    </row>
    <row r="475" spans="1:2">
      <c r="A475" s="7"/>
      <c r="B475" s="7"/>
    </row>
    <row r="476" spans="1:2">
      <c r="A476" s="7"/>
      <c r="B476" s="7"/>
    </row>
    <row r="477" spans="1:2">
      <c r="A477" s="7"/>
      <c r="B477" s="7"/>
    </row>
    <row r="478" spans="1:2">
      <c r="A478" s="7"/>
      <c r="B478" s="7"/>
    </row>
    <row r="479" spans="1:2">
      <c r="A479" s="7"/>
      <c r="B479" s="7"/>
    </row>
    <row r="480" spans="1:2">
      <c r="A480" s="7"/>
      <c r="B480" s="7"/>
    </row>
    <row r="481" spans="1:2">
      <c r="A481" s="7"/>
      <c r="B481" s="7"/>
    </row>
    <row r="482" spans="1:2">
      <c r="A482" s="7"/>
      <c r="B482" s="7"/>
    </row>
    <row r="483" spans="1:2">
      <c r="A483" s="7"/>
      <c r="B483" s="7"/>
    </row>
    <row r="484" spans="1:2">
      <c r="A484" s="7"/>
      <c r="B484" s="7"/>
    </row>
    <row r="485" spans="1:2">
      <c r="A485" s="7"/>
      <c r="B485" s="7"/>
    </row>
    <row r="486" spans="1:2">
      <c r="A486" s="7"/>
      <c r="B486" s="7"/>
    </row>
    <row r="487" spans="1:2">
      <c r="A487" s="7"/>
      <c r="B487" s="7"/>
    </row>
    <row r="488" spans="1:2">
      <c r="A488" s="7"/>
      <c r="B488" s="7"/>
    </row>
    <row r="489" spans="1:2">
      <c r="A489" s="7"/>
      <c r="B489" s="7"/>
    </row>
    <row r="490" spans="1:2">
      <c r="A490" s="7"/>
      <c r="B490" s="7"/>
    </row>
    <row r="491" spans="1:2">
      <c r="A491" s="7"/>
      <c r="B491" s="7"/>
    </row>
    <row r="492" spans="1:2">
      <c r="A492" s="7"/>
      <c r="B492" s="7"/>
    </row>
    <row r="493" spans="1:2">
      <c r="A493" s="7"/>
      <c r="B493" s="7"/>
    </row>
    <row r="494" spans="1:2">
      <c r="A494" s="7"/>
      <c r="B494" s="7"/>
    </row>
    <row r="495" spans="1:2">
      <c r="A495" s="7"/>
      <c r="B495" s="7"/>
    </row>
    <row r="496" spans="1:2">
      <c r="A496" s="7"/>
      <c r="B496" s="7"/>
    </row>
    <row r="497" spans="1:2">
      <c r="A497" s="7"/>
      <c r="B497" s="7"/>
    </row>
    <row r="498" spans="1:2">
      <c r="A498" s="7"/>
      <c r="B498" s="7"/>
    </row>
    <row r="499" spans="1:2">
      <c r="A499" s="7"/>
      <c r="B499" s="7"/>
    </row>
    <row r="500" spans="1:2">
      <c r="A500" s="7"/>
      <c r="B500" s="7"/>
    </row>
    <row r="501" spans="1:2">
      <c r="A501" s="7"/>
      <c r="B501" s="7"/>
    </row>
    <row r="502" spans="1:2">
      <c r="A502" s="7"/>
      <c r="B502" s="7"/>
    </row>
    <row r="503" spans="1:2">
      <c r="A503" s="7"/>
      <c r="B503" s="7"/>
    </row>
    <row r="504" spans="1:2">
      <c r="A504" s="7"/>
      <c r="B504" s="7"/>
    </row>
    <row r="505" spans="1:2">
      <c r="A505" s="7"/>
      <c r="B505" s="7"/>
    </row>
    <row r="506" spans="1:2">
      <c r="A506" s="7"/>
      <c r="B506" s="7"/>
    </row>
    <row r="507" spans="1:2">
      <c r="A507" s="7"/>
      <c r="B507" s="7"/>
    </row>
    <row r="508" spans="1:2">
      <c r="A508" s="7"/>
      <c r="B508" s="7"/>
    </row>
    <row r="509" spans="1:2">
      <c r="A509" s="7"/>
      <c r="B509" s="7"/>
    </row>
    <row r="510" spans="1:2">
      <c r="A510" s="7"/>
      <c r="B510" s="7"/>
    </row>
    <row r="511" spans="1:2">
      <c r="A511" s="7"/>
      <c r="B511" s="7"/>
    </row>
    <row r="512" spans="1:2">
      <c r="A512" s="7"/>
      <c r="B512" s="7"/>
    </row>
    <row r="513" spans="1:2">
      <c r="A513" s="7"/>
      <c r="B513" s="7"/>
    </row>
    <row r="514" spans="1:2">
      <c r="A514" s="7"/>
      <c r="B514" s="7"/>
    </row>
    <row r="515" spans="1:2">
      <c r="A515" s="7"/>
      <c r="B515" s="7"/>
    </row>
    <row r="516" spans="1:2">
      <c r="A516" s="7"/>
      <c r="B516" s="7"/>
    </row>
    <row r="517" spans="1:2">
      <c r="A517" s="7"/>
      <c r="B517" s="7"/>
    </row>
    <row r="518" spans="1:2">
      <c r="A518" s="7"/>
      <c r="B518" s="7"/>
    </row>
    <row r="519" spans="1:2">
      <c r="A519" s="7"/>
      <c r="B519" s="7"/>
    </row>
    <row r="520" spans="1:2">
      <c r="A520" s="7"/>
      <c r="B520" s="7"/>
    </row>
    <row r="521" spans="1:2">
      <c r="A521" s="7"/>
      <c r="B521" s="7"/>
    </row>
    <row r="522" spans="1:2">
      <c r="A522" s="7"/>
      <c r="B522" s="7"/>
    </row>
    <row r="523" spans="1:2">
      <c r="A523" s="7"/>
      <c r="B523" s="7"/>
    </row>
    <row r="524" spans="1:2">
      <c r="A524" s="7"/>
      <c r="B524" s="7"/>
    </row>
    <row r="525" spans="1:2">
      <c r="A525" s="7"/>
      <c r="B525" s="7"/>
    </row>
    <row r="526" spans="1:2">
      <c r="A526" s="7"/>
      <c r="B526" s="7"/>
    </row>
    <row r="527" spans="1:2">
      <c r="A527" s="7"/>
      <c r="B527" s="7"/>
    </row>
    <row r="528" spans="1:2">
      <c r="A528" s="7"/>
      <c r="B528" s="7"/>
    </row>
    <row r="529" spans="1:2">
      <c r="A529" s="7"/>
      <c r="B529" s="7"/>
    </row>
    <row r="530" spans="1:2">
      <c r="A530" s="7"/>
      <c r="B530" s="7"/>
    </row>
    <row r="531" spans="1:2">
      <c r="A531" s="7"/>
      <c r="B531" s="7"/>
    </row>
    <row r="532" spans="1:2">
      <c r="A532" s="7"/>
      <c r="B532" s="7"/>
    </row>
    <row r="533" spans="1:2">
      <c r="A533" s="7"/>
      <c r="B533" s="7"/>
    </row>
    <row r="534" spans="1:2">
      <c r="A534" s="7"/>
      <c r="B534" s="7"/>
    </row>
    <row r="535" spans="1:2">
      <c r="A535" s="7"/>
      <c r="B535" s="7"/>
    </row>
    <row r="536" spans="1:2">
      <c r="A536" s="7"/>
      <c r="B536" s="7"/>
    </row>
    <row r="537" spans="1:2">
      <c r="A537" s="7"/>
      <c r="B537" s="7"/>
    </row>
    <row r="538" spans="1:2">
      <c r="A538" s="7"/>
      <c r="B538" s="7"/>
    </row>
    <row r="539" spans="1:2">
      <c r="A539" s="7"/>
      <c r="B539" s="7"/>
    </row>
    <row r="540" spans="1:2">
      <c r="A540" s="7"/>
      <c r="B540" s="7"/>
    </row>
    <row r="541" spans="1:2">
      <c r="A541" s="7"/>
      <c r="B541" s="7"/>
    </row>
    <row r="542" spans="1:2">
      <c r="A542" s="7"/>
      <c r="B542" s="7"/>
    </row>
    <row r="543" spans="1:2">
      <c r="A543" s="7"/>
      <c r="B543" s="7"/>
    </row>
    <row r="544" spans="1:2">
      <c r="A544" s="7"/>
      <c r="B544" s="7"/>
    </row>
    <row r="545" spans="1:2">
      <c r="A545" s="7"/>
      <c r="B545" s="7"/>
    </row>
    <row r="546" spans="1:2">
      <c r="A546" s="7"/>
      <c r="B546" s="7"/>
    </row>
    <row r="547" spans="1:2">
      <c r="A547" s="7"/>
      <c r="B547" s="7"/>
    </row>
    <row r="548" spans="1:2">
      <c r="A548" s="7"/>
      <c r="B548" s="7"/>
    </row>
    <row r="549" spans="1:2">
      <c r="A549" s="7"/>
      <c r="B549" s="7"/>
    </row>
    <row r="550" spans="1:2">
      <c r="A550" s="7"/>
      <c r="B550" s="7"/>
    </row>
    <row r="551" spans="1:2">
      <c r="A551" s="7"/>
      <c r="B551" s="7"/>
    </row>
    <row r="552" spans="1:2">
      <c r="A552" s="7"/>
      <c r="B552" s="7"/>
    </row>
    <row r="553" spans="1:2">
      <c r="A553" s="7"/>
      <c r="B553" s="7"/>
    </row>
    <row r="554" spans="1:2">
      <c r="A554" s="7"/>
      <c r="B554" s="7"/>
    </row>
    <row r="555" spans="1:2">
      <c r="A555" s="7"/>
      <c r="B555" s="7"/>
    </row>
    <row r="556" spans="1:2">
      <c r="A556" s="7"/>
      <c r="B556" s="7"/>
    </row>
    <row r="557" spans="1:2">
      <c r="A557" s="7"/>
      <c r="B557" s="7"/>
    </row>
    <row r="558" spans="1:2">
      <c r="A558" s="7"/>
      <c r="B558" s="7"/>
    </row>
    <row r="559" spans="1:2">
      <c r="A559" s="7"/>
      <c r="B559" s="7"/>
    </row>
    <row r="560" spans="1:2">
      <c r="A560" s="7"/>
      <c r="B560" s="7"/>
    </row>
    <row r="561" spans="1:2">
      <c r="A561" s="7"/>
      <c r="B561" s="7"/>
    </row>
    <row r="562" spans="1:2">
      <c r="A562" s="7"/>
      <c r="B562" s="7"/>
    </row>
    <row r="563" spans="1:2">
      <c r="A563" s="7"/>
      <c r="B563" s="7"/>
    </row>
    <row r="564" spans="1:2">
      <c r="A564" s="7"/>
      <c r="B564" s="7"/>
    </row>
    <row r="565" spans="1:2">
      <c r="A565" s="7"/>
      <c r="B565" s="7"/>
    </row>
    <row r="566" spans="1:2">
      <c r="A566" s="7"/>
      <c r="B566" s="7"/>
    </row>
    <row r="567" spans="1:2">
      <c r="A567" s="7"/>
      <c r="B567" s="7"/>
    </row>
    <row r="568" spans="1:2">
      <c r="A568" s="7"/>
      <c r="B568" s="7"/>
    </row>
    <row r="569" spans="1:2">
      <c r="A569" s="7"/>
      <c r="B569" s="7"/>
    </row>
    <row r="570" spans="1:2">
      <c r="A570" s="7"/>
      <c r="B570" s="7"/>
    </row>
    <row r="571" spans="1:2">
      <c r="A571" s="7"/>
      <c r="B571" s="7"/>
    </row>
    <row r="572" spans="1:2">
      <c r="A572" s="7"/>
      <c r="B572" s="7"/>
    </row>
    <row r="573" spans="1:2">
      <c r="A573" s="7"/>
      <c r="B573" s="7"/>
    </row>
    <row r="574" spans="1:2">
      <c r="A574" s="7"/>
      <c r="B574" s="7"/>
    </row>
    <row r="575" spans="1:2">
      <c r="A575" s="7"/>
      <c r="B575" s="7"/>
    </row>
    <row r="576" spans="1:2">
      <c r="A576" s="7"/>
      <c r="B576" s="7"/>
    </row>
    <row r="577" spans="1:2">
      <c r="A577" s="7"/>
      <c r="B577" s="7"/>
    </row>
    <row r="578" spans="1:2">
      <c r="A578" s="7"/>
      <c r="B578" s="7"/>
    </row>
    <row r="579" spans="1:2">
      <c r="A579" s="7"/>
      <c r="B579" s="7"/>
    </row>
    <row r="580" spans="1:2">
      <c r="A580" s="7"/>
      <c r="B580" s="7"/>
    </row>
    <row r="581" spans="1:2">
      <c r="A581" s="7"/>
      <c r="B581" s="7"/>
    </row>
    <row r="582" spans="1:2">
      <c r="A582" s="7"/>
      <c r="B582" s="7"/>
    </row>
    <row r="583" spans="1:2">
      <c r="A583" s="7"/>
      <c r="B583" s="7"/>
    </row>
    <row r="584" spans="1:2">
      <c r="A584" s="7"/>
      <c r="B584" s="7"/>
    </row>
    <row r="585" spans="1:2">
      <c r="A585" s="7"/>
      <c r="B585" s="7"/>
    </row>
    <row r="586" spans="1:2">
      <c r="A586" s="7"/>
      <c r="B586" s="7"/>
    </row>
    <row r="587" spans="1:2">
      <c r="A587" s="7"/>
      <c r="B587" s="7"/>
    </row>
    <row r="588" spans="1:2">
      <c r="A588" s="7"/>
      <c r="B588" s="7"/>
    </row>
    <row r="589" spans="1:2">
      <c r="A589" s="7"/>
      <c r="B589" s="7"/>
    </row>
    <row r="590" spans="1:2">
      <c r="A590" s="7"/>
      <c r="B590" s="7"/>
    </row>
    <row r="591" spans="1:2">
      <c r="A591" s="7"/>
      <c r="B591" s="7"/>
    </row>
    <row r="592" spans="1:2">
      <c r="A592" s="7"/>
      <c r="B592" s="7"/>
    </row>
    <row r="593" spans="1:2">
      <c r="A593" s="7"/>
      <c r="B593" s="7"/>
    </row>
    <row r="594" spans="1:2">
      <c r="A594" s="7"/>
      <c r="B594" s="7"/>
    </row>
    <row r="595" spans="1:2">
      <c r="A595" s="7"/>
      <c r="B595" s="7"/>
    </row>
    <row r="596" spans="1:2">
      <c r="A596" s="7"/>
      <c r="B596" s="7"/>
    </row>
    <row r="597" spans="1:2">
      <c r="A597" s="7"/>
      <c r="B597" s="7"/>
    </row>
    <row r="598" spans="1:2">
      <c r="A598" s="7"/>
      <c r="B598" s="7"/>
    </row>
    <row r="599" spans="1:2">
      <c r="A599" s="7"/>
      <c r="B599" s="7"/>
    </row>
    <row r="600" spans="1:2">
      <c r="A600" s="7"/>
      <c r="B600" s="7"/>
    </row>
    <row r="601" spans="1:2">
      <c r="A601" s="7"/>
      <c r="B601" s="7"/>
    </row>
    <row r="602" spans="1:2">
      <c r="A602" s="7"/>
      <c r="B602" s="7"/>
    </row>
    <row r="603" spans="1:2">
      <c r="A603" s="7"/>
      <c r="B603" s="7"/>
    </row>
    <row r="604" spans="1:2">
      <c r="A604" s="7"/>
      <c r="B604" s="7"/>
    </row>
    <row r="605" spans="1:2">
      <c r="A605" s="7"/>
      <c r="B605" s="7"/>
    </row>
    <row r="606" spans="1:2">
      <c r="A606" s="7"/>
      <c r="B606" s="7"/>
    </row>
    <row r="607" spans="1:2">
      <c r="A607" s="7"/>
      <c r="B607" s="7"/>
    </row>
    <row r="608" spans="1:2">
      <c r="A608" s="7"/>
      <c r="B608" s="7"/>
    </row>
    <row r="609" spans="1:2">
      <c r="A609" s="7"/>
      <c r="B609" s="7"/>
    </row>
    <row r="610" spans="1:2">
      <c r="A610" s="7"/>
      <c r="B610" s="7"/>
    </row>
    <row r="611" spans="1:2">
      <c r="A611" s="7"/>
      <c r="B611" s="7"/>
    </row>
    <row r="612" spans="1:2">
      <c r="A612" s="7"/>
      <c r="B612" s="7"/>
    </row>
    <row r="613" spans="1:2">
      <c r="A613" s="7"/>
      <c r="B613" s="7"/>
    </row>
    <row r="614" spans="1:2">
      <c r="A614" s="7"/>
      <c r="B614" s="7"/>
    </row>
    <row r="615" spans="1:2">
      <c r="A615" s="7"/>
      <c r="B615" s="7"/>
    </row>
    <row r="616" spans="1:2">
      <c r="A616" s="7"/>
      <c r="B616" s="7"/>
    </row>
    <row r="617" spans="1:2">
      <c r="A617" s="7"/>
      <c r="B617" s="7"/>
    </row>
    <row r="618" spans="1:2">
      <c r="A618" s="7"/>
      <c r="B618" s="7"/>
    </row>
    <row r="619" spans="1:2">
      <c r="A619" s="7"/>
      <c r="B619" s="7"/>
    </row>
    <row r="620" spans="1:2">
      <c r="A620" s="7"/>
      <c r="B620" s="7"/>
    </row>
    <row r="621" spans="1:2">
      <c r="A621" s="7"/>
      <c r="B621" s="7"/>
    </row>
    <row r="622" spans="1:2">
      <c r="A622" s="7"/>
      <c r="B622" s="7"/>
    </row>
    <row r="623" spans="1:2">
      <c r="A623" s="7"/>
      <c r="B623" s="7"/>
    </row>
    <row r="624" spans="1:2">
      <c r="A624" s="7"/>
      <c r="B624" s="7"/>
    </row>
    <row r="625" spans="1:2">
      <c r="A625" s="7"/>
      <c r="B625" s="7"/>
    </row>
    <row r="626" spans="1:2">
      <c r="A626" s="7"/>
      <c r="B626" s="7"/>
    </row>
    <row r="627" spans="1:2">
      <c r="A627" s="7"/>
      <c r="B627" s="7"/>
    </row>
    <row r="628" spans="1:2">
      <c r="A628" s="7"/>
      <c r="B628" s="7"/>
    </row>
    <row r="629" spans="1:2">
      <c r="A629" s="7"/>
      <c r="B629" s="7"/>
    </row>
    <row r="630" spans="1:2">
      <c r="A630" s="7"/>
      <c r="B630" s="7"/>
    </row>
    <row r="631" spans="1:2">
      <c r="A631" s="7"/>
      <c r="B631" s="7"/>
    </row>
    <row r="632" spans="1:2">
      <c r="A632" s="7"/>
      <c r="B632" s="7"/>
    </row>
    <row r="633" spans="1:2">
      <c r="A633" s="7"/>
      <c r="B633" s="7"/>
    </row>
    <row r="634" spans="1:2">
      <c r="A634" s="7"/>
      <c r="B634" s="7"/>
    </row>
    <row r="635" spans="1:2">
      <c r="A635" s="7"/>
      <c r="B635" s="7"/>
    </row>
    <row r="636" spans="1:2">
      <c r="A636" s="7"/>
      <c r="B636" s="7"/>
    </row>
    <row r="637" spans="1:2">
      <c r="A637" s="7"/>
      <c r="B637" s="7"/>
    </row>
    <row r="638" spans="1:2">
      <c r="A638" s="7"/>
      <c r="B638" s="7"/>
    </row>
    <row r="639" spans="1:2">
      <c r="A639" s="7"/>
      <c r="B639" s="7"/>
    </row>
    <row r="640" spans="1:2">
      <c r="A640" s="7"/>
      <c r="B640" s="7"/>
    </row>
    <row r="641" spans="1:2">
      <c r="A641" s="7"/>
      <c r="B641" s="7"/>
    </row>
    <row r="642" spans="1:2">
      <c r="A642" s="7"/>
      <c r="B642" s="7"/>
    </row>
    <row r="643" spans="1:2">
      <c r="A643" s="7"/>
      <c r="B643" s="7"/>
    </row>
    <row r="644" spans="1:2">
      <c r="A644" s="7"/>
      <c r="B644" s="7"/>
    </row>
    <row r="645" spans="1:2">
      <c r="A645" s="7"/>
      <c r="B645" s="7"/>
    </row>
    <row r="646" spans="1:2">
      <c r="A646" s="7"/>
      <c r="B646" s="7"/>
    </row>
    <row r="647" spans="1:2">
      <c r="A647" s="7"/>
      <c r="B647" s="7"/>
    </row>
    <row r="648" spans="1:2">
      <c r="A648" s="7"/>
      <c r="B648" s="7"/>
    </row>
    <row r="649" spans="1:2">
      <c r="A649" s="7"/>
      <c r="B649" s="7"/>
    </row>
    <row r="650" spans="1:2">
      <c r="A650" s="7"/>
      <c r="B650" s="7"/>
    </row>
    <row r="651" spans="1:2">
      <c r="A651" s="7"/>
      <c r="B651" s="7"/>
    </row>
    <row r="652" spans="1:2">
      <c r="A652" s="7"/>
      <c r="B652" s="7"/>
    </row>
    <row r="653" spans="1:2">
      <c r="A653" s="7"/>
      <c r="B653" s="7"/>
    </row>
    <row r="654" spans="1:2">
      <c r="A654" s="7"/>
      <c r="B654" s="7"/>
    </row>
    <row r="655" spans="1:2">
      <c r="A655" s="7"/>
      <c r="B655" s="7"/>
    </row>
    <row r="656" spans="1:2">
      <c r="A656" s="7"/>
      <c r="B656" s="7"/>
    </row>
    <row r="657" spans="1:2">
      <c r="A657" s="7"/>
      <c r="B657" s="7"/>
    </row>
    <row r="658" spans="1:2">
      <c r="A658" s="7"/>
      <c r="B658" s="7"/>
    </row>
    <row r="659" spans="1:2">
      <c r="A659" s="7"/>
      <c r="B659" s="7"/>
    </row>
    <row r="660" spans="1:2">
      <c r="A660" s="7"/>
      <c r="B660" s="7"/>
    </row>
    <row r="661" spans="1:2">
      <c r="A661" s="7"/>
      <c r="B661" s="7"/>
    </row>
    <row r="662" spans="1:2">
      <c r="A662" s="7"/>
      <c r="B662" s="7"/>
    </row>
    <row r="663" spans="1:2">
      <c r="A663" s="7"/>
      <c r="B663" s="7"/>
    </row>
    <row r="664" spans="1:2">
      <c r="A664" s="7"/>
      <c r="B664" s="7"/>
    </row>
    <row r="665" spans="1:2">
      <c r="A665" s="7"/>
      <c r="B665" s="7"/>
    </row>
    <row r="666" spans="1:2">
      <c r="A666" s="7"/>
      <c r="B666" s="7"/>
    </row>
    <row r="667" spans="1:2">
      <c r="A667" s="7"/>
      <c r="B667" s="7"/>
    </row>
    <row r="668" spans="1:2">
      <c r="A668" s="7"/>
      <c r="B668" s="7"/>
    </row>
    <row r="669" spans="1:2">
      <c r="A669" s="7"/>
      <c r="B669" s="7"/>
    </row>
    <row r="670" spans="1:2">
      <c r="A670" s="7"/>
      <c r="B670" s="7"/>
    </row>
    <row r="671" spans="1:2">
      <c r="A671" s="7"/>
      <c r="B671" s="7"/>
    </row>
    <row r="672" spans="1:2">
      <c r="A672" s="7"/>
      <c r="B672" s="7"/>
    </row>
    <row r="673" spans="1:2">
      <c r="A673" s="7"/>
      <c r="B673" s="7"/>
    </row>
    <row r="674" spans="1:2">
      <c r="A674" s="7"/>
      <c r="B674" s="7"/>
    </row>
    <row r="675" spans="1:2">
      <c r="A675" s="7"/>
      <c r="B675" s="7"/>
    </row>
    <row r="676" spans="1:2">
      <c r="A676" s="7"/>
      <c r="B676" s="7"/>
    </row>
    <row r="677" spans="1:2">
      <c r="A677" s="7"/>
      <c r="B677" s="7"/>
    </row>
    <row r="678" spans="1:2">
      <c r="A678" s="7"/>
      <c r="B678" s="7"/>
    </row>
    <row r="679" spans="1:2">
      <c r="A679" s="7"/>
      <c r="B679" s="7"/>
    </row>
    <row r="680" spans="1:2">
      <c r="A680" s="7"/>
      <c r="B680" s="7"/>
    </row>
    <row r="681" spans="1:2">
      <c r="A681" s="7"/>
      <c r="B681" s="7"/>
    </row>
    <row r="682" spans="1:2">
      <c r="A682" s="7"/>
      <c r="B682" s="7"/>
    </row>
    <row r="683" spans="1:2">
      <c r="A683" s="7"/>
      <c r="B683" s="7"/>
    </row>
    <row r="684" spans="1:2">
      <c r="A684" s="7"/>
      <c r="B684" s="7"/>
    </row>
    <row r="685" spans="1:2">
      <c r="A685" s="7"/>
      <c r="B685" s="7"/>
    </row>
    <row r="686" spans="1:2">
      <c r="A686" s="7"/>
      <c r="B686" s="7"/>
    </row>
    <row r="687" spans="1:2">
      <c r="A687" s="7"/>
      <c r="B687" s="7"/>
    </row>
    <row r="688" spans="1:2">
      <c r="A688" s="7"/>
      <c r="B688" s="7"/>
    </row>
    <row r="689" spans="1:2">
      <c r="A689" s="7"/>
      <c r="B689" s="7"/>
    </row>
    <row r="690" spans="1:2">
      <c r="A690" s="7"/>
      <c r="B690" s="7"/>
    </row>
    <row r="691" spans="1:2">
      <c r="A691" s="7"/>
      <c r="B691" s="7"/>
    </row>
    <row r="692" spans="1:2">
      <c r="A692" s="7"/>
      <c r="B692" s="7"/>
    </row>
    <row r="693" spans="1:2">
      <c r="A693" s="7"/>
      <c r="B693" s="7"/>
    </row>
    <row r="694" spans="1:2">
      <c r="A694" s="7"/>
      <c r="B694" s="7"/>
    </row>
    <row r="695" spans="1:2">
      <c r="A695" s="7"/>
      <c r="B695" s="7"/>
    </row>
    <row r="696" spans="1:2">
      <c r="A696" s="7"/>
      <c r="B696" s="7"/>
    </row>
    <row r="697" spans="1:2">
      <c r="A697" s="7"/>
      <c r="B697" s="7"/>
    </row>
    <row r="698" spans="1:2">
      <c r="A698" s="7"/>
      <c r="B698" s="7"/>
    </row>
    <row r="699" spans="1:2">
      <c r="A699" s="7"/>
      <c r="B699" s="7"/>
    </row>
    <row r="700" spans="1:2">
      <c r="A700" s="7"/>
      <c r="B700" s="7"/>
    </row>
    <row r="701" spans="1:2">
      <c r="A701" s="7"/>
      <c r="B701" s="7"/>
    </row>
    <row r="702" spans="1:2">
      <c r="A702" s="7"/>
      <c r="B702" s="7"/>
    </row>
    <row r="703" spans="1:2">
      <c r="A703" s="7"/>
      <c r="B703" s="7"/>
    </row>
    <row r="704" spans="1:2">
      <c r="A704" s="7"/>
      <c r="B704" s="7"/>
    </row>
    <row r="705" spans="1:2">
      <c r="A705" s="7"/>
      <c r="B705" s="7"/>
    </row>
    <row r="706" spans="1:2">
      <c r="A706" s="7"/>
      <c r="B706" s="7"/>
    </row>
    <row r="707" spans="1:2">
      <c r="A707" s="7"/>
      <c r="B707" s="7"/>
    </row>
    <row r="708" spans="1:2">
      <c r="A708" s="7"/>
      <c r="B708" s="7"/>
    </row>
    <row r="709" spans="1:2">
      <c r="A709" s="7"/>
      <c r="B709" s="7"/>
    </row>
    <row r="710" spans="1:2">
      <c r="A710" s="7"/>
      <c r="B710" s="7"/>
    </row>
    <row r="711" spans="1:2">
      <c r="A711" s="7"/>
      <c r="B711" s="7"/>
    </row>
    <row r="712" spans="1:2">
      <c r="A712" s="7"/>
      <c r="B712" s="7"/>
    </row>
    <row r="713" spans="1:2">
      <c r="A713" s="7"/>
      <c r="B713" s="7"/>
    </row>
    <row r="714" spans="1:2">
      <c r="A714" s="7"/>
      <c r="B714" s="7"/>
    </row>
    <row r="715" spans="1:2">
      <c r="A715" s="7"/>
      <c r="B715" s="7"/>
    </row>
    <row r="716" spans="1:2">
      <c r="A716" s="7"/>
      <c r="B716" s="7"/>
    </row>
    <row r="717" spans="1:2">
      <c r="A717" s="7"/>
      <c r="B717" s="7"/>
    </row>
    <row r="718" spans="1:2">
      <c r="A718" s="7"/>
      <c r="B718" s="7"/>
    </row>
    <row r="719" spans="1:2">
      <c r="A719" s="7"/>
      <c r="B719" s="7"/>
    </row>
    <row r="720" spans="1:2">
      <c r="A720" s="7"/>
      <c r="B720" s="7"/>
    </row>
    <row r="721" spans="1:2">
      <c r="A721" s="7"/>
      <c r="B721" s="7"/>
    </row>
    <row r="722" spans="1:2">
      <c r="A722" s="7"/>
      <c r="B722" s="7"/>
    </row>
    <row r="723" spans="1:2">
      <c r="A723" s="7"/>
      <c r="B723" s="7"/>
    </row>
    <row r="724" spans="1:2">
      <c r="A724" s="7"/>
      <c r="B724" s="7"/>
    </row>
    <row r="725" spans="1:2">
      <c r="A725" s="7"/>
      <c r="B725" s="7"/>
    </row>
    <row r="726" spans="1:2">
      <c r="A726" s="7"/>
      <c r="B726" s="7"/>
    </row>
    <row r="727" spans="1:2">
      <c r="A727" s="7"/>
      <c r="B727" s="7"/>
    </row>
    <row r="728" spans="1:2">
      <c r="A728" s="7"/>
      <c r="B728" s="7"/>
    </row>
    <row r="729" spans="1:2">
      <c r="A729" s="7"/>
      <c r="B729" s="7"/>
    </row>
    <row r="730" spans="1:2">
      <c r="A730" s="7"/>
      <c r="B730" s="7"/>
    </row>
    <row r="731" spans="1:2">
      <c r="A731" s="7"/>
      <c r="B731" s="7"/>
    </row>
    <row r="732" spans="1:2">
      <c r="A732" s="7"/>
      <c r="B732" s="7"/>
    </row>
    <row r="733" spans="1:2">
      <c r="A733" s="7"/>
      <c r="B733" s="7"/>
    </row>
    <row r="734" spans="1:2">
      <c r="A734" s="7"/>
      <c r="B734" s="7"/>
    </row>
    <row r="735" spans="1:2">
      <c r="A735" s="7"/>
      <c r="B735" s="7"/>
    </row>
    <row r="736" spans="1:2">
      <c r="A736" s="7"/>
      <c r="B736" s="7"/>
    </row>
    <row r="737" spans="1:2">
      <c r="A737" s="7"/>
      <c r="B737" s="7"/>
    </row>
    <row r="738" spans="1:2">
      <c r="A738" s="7"/>
      <c r="B738" s="7"/>
    </row>
    <row r="739" spans="1:2">
      <c r="A739" s="7"/>
      <c r="B739" s="7"/>
    </row>
    <row r="740" spans="1:2">
      <c r="A740" s="7"/>
      <c r="B740" s="7"/>
    </row>
    <row r="741" spans="1:2">
      <c r="A741" s="7"/>
      <c r="B741" s="7"/>
    </row>
    <row r="742" spans="1:2">
      <c r="A742" s="7"/>
      <c r="B742" s="7"/>
    </row>
    <row r="743" spans="1:2">
      <c r="A743" s="7"/>
      <c r="B743" s="7"/>
    </row>
    <row r="744" spans="1:2">
      <c r="A744" s="7"/>
      <c r="B744" s="7"/>
    </row>
    <row r="745" spans="1:2">
      <c r="A745" s="7"/>
      <c r="B745" s="7"/>
    </row>
    <row r="746" spans="1:2">
      <c r="A746" s="7"/>
      <c r="B746" s="7"/>
    </row>
    <row r="747" spans="1:2">
      <c r="A747" s="7"/>
      <c r="B747" s="7"/>
    </row>
    <row r="748" spans="1:2">
      <c r="A748" s="7"/>
      <c r="B748" s="7"/>
    </row>
    <row r="749" spans="1:2">
      <c r="A749" s="7"/>
      <c r="B749" s="7"/>
    </row>
    <row r="750" spans="1:2">
      <c r="A750" s="7"/>
      <c r="B750" s="7"/>
    </row>
    <row r="751" spans="1:2">
      <c r="A751" s="7"/>
      <c r="B751" s="7"/>
    </row>
    <row r="752" spans="1:2">
      <c r="A752" s="7"/>
      <c r="B752" s="7"/>
    </row>
    <row r="753" spans="1:2">
      <c r="A753" s="7"/>
      <c r="B753" s="7"/>
    </row>
    <row r="754" spans="1:2">
      <c r="A754" s="7"/>
      <c r="B754" s="7"/>
    </row>
    <row r="755" spans="1:2">
      <c r="A755" s="7"/>
      <c r="B755" s="7"/>
    </row>
    <row r="756" spans="1:2">
      <c r="A756" s="7"/>
      <c r="B756" s="7"/>
    </row>
    <row r="757" spans="1:2">
      <c r="A757" s="7"/>
      <c r="B757" s="7"/>
    </row>
    <row r="758" spans="1:2">
      <c r="A758" s="7"/>
      <c r="B758" s="7"/>
    </row>
    <row r="759" spans="1:2">
      <c r="A759" s="7"/>
      <c r="B759" s="7"/>
    </row>
    <row r="760" spans="1:2">
      <c r="A760" s="7"/>
      <c r="B760" s="7"/>
    </row>
    <row r="761" spans="1:2">
      <c r="A761" s="7"/>
      <c r="B761" s="7"/>
    </row>
    <row r="762" spans="1:2">
      <c r="A762" s="7"/>
      <c r="B762" s="7"/>
    </row>
    <row r="763" spans="1:2">
      <c r="A763" s="7"/>
      <c r="B763" s="7"/>
    </row>
    <row r="764" spans="1:2">
      <c r="A764" s="7"/>
      <c r="B764" s="7"/>
    </row>
    <row r="765" spans="1:2">
      <c r="A765" s="7"/>
      <c r="B765" s="7"/>
    </row>
    <row r="766" spans="1:2">
      <c r="A766" s="7"/>
      <c r="B766" s="7"/>
    </row>
    <row r="767" spans="1:2">
      <c r="A767" s="7"/>
      <c r="B767" s="7"/>
    </row>
    <row r="768" spans="1:2">
      <c r="A768" s="7"/>
      <c r="B768" s="7"/>
    </row>
    <row r="769" spans="1:2">
      <c r="A769" s="7"/>
      <c r="B769" s="7"/>
    </row>
    <row r="770" spans="1:2">
      <c r="A770" s="7"/>
      <c r="B770" s="7"/>
    </row>
    <row r="771" spans="1:2">
      <c r="A771" s="7"/>
      <c r="B771" s="7"/>
    </row>
    <row r="772" spans="1:2">
      <c r="A772" s="7"/>
      <c r="B772" s="7"/>
    </row>
    <row r="773" spans="1:2">
      <c r="A773" s="7"/>
      <c r="B773" s="7"/>
    </row>
    <row r="774" spans="1:2">
      <c r="A774" s="7"/>
      <c r="B774" s="7"/>
    </row>
    <row r="775" spans="1:2">
      <c r="A775" s="7"/>
      <c r="B775" s="7"/>
    </row>
    <row r="776" spans="1:2">
      <c r="A776" s="7"/>
      <c r="B776" s="7"/>
    </row>
    <row r="777" spans="1:2">
      <c r="A777" s="7"/>
      <c r="B777" s="7"/>
    </row>
    <row r="778" spans="1:2">
      <c r="A778" s="7"/>
      <c r="B778" s="7"/>
    </row>
    <row r="779" spans="1:2">
      <c r="A779" s="7"/>
      <c r="B779" s="7"/>
    </row>
    <row r="780" spans="1:2">
      <c r="A780" s="7"/>
      <c r="B780" s="7"/>
    </row>
    <row r="781" spans="1:2">
      <c r="A781" s="7"/>
      <c r="B781" s="7"/>
    </row>
    <row r="782" spans="1:2">
      <c r="A782" s="7"/>
      <c r="B782" s="7"/>
    </row>
    <row r="783" spans="1:2">
      <c r="A783" s="7"/>
      <c r="B783" s="7"/>
    </row>
    <row r="784" spans="1:2">
      <c r="A784" s="7"/>
      <c r="B784" s="7"/>
    </row>
    <row r="785" spans="1:2">
      <c r="A785" s="7"/>
      <c r="B785" s="7"/>
    </row>
    <row r="786" spans="1:2">
      <c r="A786" s="7"/>
      <c r="B786" s="7"/>
    </row>
    <row r="787" spans="1:2">
      <c r="A787" s="7"/>
      <c r="B787" s="7"/>
    </row>
    <row r="788" spans="1:2">
      <c r="A788" s="7"/>
      <c r="B788" s="7"/>
    </row>
    <row r="789" spans="1:2">
      <c r="A789" s="7"/>
      <c r="B789" s="7"/>
    </row>
    <row r="790" spans="1:2">
      <c r="A790" s="7"/>
      <c r="B790" s="7"/>
    </row>
    <row r="791" spans="1:2">
      <c r="A791" s="7"/>
      <c r="B791" s="7"/>
    </row>
    <row r="792" spans="1:2">
      <c r="A792" s="7"/>
      <c r="B792" s="7"/>
    </row>
    <row r="793" spans="1:2">
      <c r="A793" s="7"/>
      <c r="B793" s="7"/>
    </row>
    <row r="794" spans="1:2">
      <c r="A794" s="7"/>
      <c r="B794" s="7"/>
    </row>
    <row r="795" spans="1:2">
      <c r="A795" s="7"/>
      <c r="B795" s="7"/>
    </row>
    <row r="796" spans="1:2">
      <c r="A796" s="7"/>
      <c r="B796" s="7"/>
    </row>
    <row r="797" spans="1:2">
      <c r="A797" s="7"/>
      <c r="B797" s="7"/>
    </row>
    <row r="798" spans="1:2">
      <c r="A798" s="7"/>
      <c r="B798" s="7"/>
    </row>
    <row r="799" spans="1:2">
      <c r="A799" s="7"/>
      <c r="B799" s="7"/>
    </row>
    <row r="800" spans="1:2">
      <c r="A800" s="7"/>
      <c r="B800" s="7"/>
    </row>
    <row r="801" spans="1:2">
      <c r="A801" s="7"/>
      <c r="B801" s="7"/>
    </row>
    <row r="802" spans="1:2">
      <c r="A802" s="7"/>
      <c r="B802" s="7"/>
    </row>
    <row r="803" spans="1:2">
      <c r="A803" s="7"/>
      <c r="B803" s="7"/>
    </row>
    <row r="804" spans="1:2">
      <c r="A804" s="7"/>
      <c r="B804" s="7"/>
    </row>
    <row r="805" spans="1:2">
      <c r="A805" s="7"/>
      <c r="B805" s="7"/>
    </row>
    <row r="806" spans="1:2">
      <c r="A806" s="7"/>
      <c r="B806" s="7"/>
    </row>
    <row r="807" spans="1:2">
      <c r="A807" s="7"/>
      <c r="B807" s="7"/>
    </row>
    <row r="808" spans="1:2">
      <c r="A808" s="7"/>
      <c r="B808" s="7"/>
    </row>
    <row r="809" spans="1:2">
      <c r="A809" s="7"/>
      <c r="B809" s="7"/>
    </row>
    <row r="810" spans="1:2">
      <c r="A810" s="7"/>
      <c r="B810" s="7"/>
    </row>
    <row r="811" spans="1:2">
      <c r="A811" s="7"/>
      <c r="B811" s="7"/>
    </row>
    <row r="812" spans="1:2">
      <c r="A812" s="7"/>
      <c r="B812" s="7"/>
    </row>
    <row r="813" spans="1:2">
      <c r="A813" s="7"/>
      <c r="B813" s="7"/>
    </row>
    <row r="814" spans="1:2">
      <c r="A814" s="7"/>
      <c r="B814" s="7"/>
    </row>
    <row r="815" spans="1:2">
      <c r="A815" s="7"/>
      <c r="B815" s="7"/>
    </row>
    <row r="816" spans="1:2">
      <c r="A816" s="7"/>
      <c r="B816" s="7"/>
    </row>
    <row r="817" spans="1:2">
      <c r="A817" s="7"/>
      <c r="B817" s="7"/>
    </row>
    <row r="818" spans="1:2">
      <c r="A818" s="7"/>
      <c r="B818" s="7"/>
    </row>
    <row r="819" spans="1:2">
      <c r="A819" s="7"/>
      <c r="B819" s="7"/>
    </row>
    <row r="820" spans="1:2">
      <c r="A820" s="7"/>
      <c r="B820" s="7"/>
    </row>
    <row r="821" spans="1:2">
      <c r="A821" s="7"/>
      <c r="B821" s="7"/>
    </row>
    <row r="822" spans="1:2">
      <c r="A822" s="7"/>
      <c r="B822" s="7"/>
    </row>
    <row r="823" spans="1:2">
      <c r="A823" s="7"/>
      <c r="B823" s="7"/>
    </row>
    <row r="824" spans="1:2">
      <c r="A824" s="7"/>
      <c r="B824" s="7"/>
    </row>
    <row r="825" spans="1:2">
      <c r="A825" s="7"/>
      <c r="B825" s="7"/>
    </row>
    <row r="826" spans="1:2">
      <c r="A826" s="7"/>
      <c r="B826" s="7"/>
    </row>
    <row r="827" spans="1:2">
      <c r="A827" s="7"/>
      <c r="B827" s="7"/>
    </row>
    <row r="828" spans="1:2">
      <c r="A828" s="7"/>
      <c r="B828" s="7"/>
    </row>
    <row r="829" spans="1:2">
      <c r="A829" s="7"/>
      <c r="B829" s="7"/>
    </row>
    <row r="830" spans="1:2">
      <c r="A830" s="7"/>
      <c r="B830" s="7"/>
    </row>
    <row r="831" spans="1:2">
      <c r="A831" s="7"/>
      <c r="B831" s="7"/>
    </row>
    <row r="832" spans="1:2">
      <c r="A832" s="7"/>
      <c r="B832" s="7"/>
    </row>
    <row r="833" spans="1:2">
      <c r="A833" s="7"/>
      <c r="B833" s="7"/>
    </row>
    <row r="834" spans="1:2">
      <c r="A834" s="7"/>
      <c r="B834" s="7"/>
    </row>
    <row r="835" spans="1:2">
      <c r="A835" s="7"/>
      <c r="B835" s="7"/>
    </row>
    <row r="836" spans="1:2">
      <c r="A836" s="7"/>
      <c r="B836" s="7"/>
    </row>
    <row r="837" spans="1:2">
      <c r="A837" s="7"/>
      <c r="B837" s="7"/>
    </row>
    <row r="838" spans="1:2">
      <c r="A838" s="7"/>
      <c r="B838" s="7"/>
    </row>
    <row r="839" spans="1:2">
      <c r="A839" s="7"/>
      <c r="B839" s="7"/>
    </row>
    <row r="840" spans="1:2">
      <c r="A840" s="7"/>
      <c r="B840" s="7"/>
    </row>
    <row r="841" spans="1:2">
      <c r="A841" s="7"/>
      <c r="B841" s="7"/>
    </row>
    <row r="842" spans="1:2">
      <c r="A842" s="7"/>
      <c r="B842" s="7"/>
    </row>
    <row r="843" spans="1:2">
      <c r="A843" s="7"/>
      <c r="B843" s="7"/>
    </row>
    <row r="844" spans="1:2">
      <c r="A844" s="7"/>
      <c r="B844" s="7"/>
    </row>
    <row r="845" spans="1:2">
      <c r="A845" s="7"/>
      <c r="B845" s="7"/>
    </row>
    <row r="846" spans="1:2">
      <c r="A846" s="7"/>
      <c r="B846" s="7"/>
    </row>
    <row r="847" spans="1:2">
      <c r="A847" s="7"/>
      <c r="B847" s="7"/>
    </row>
    <row r="848" spans="1:2">
      <c r="A848" s="7"/>
      <c r="B848" s="7"/>
    </row>
    <row r="849" spans="1:2">
      <c r="A849" s="7"/>
      <c r="B849" s="7"/>
    </row>
    <row r="850" spans="1:2">
      <c r="A850" s="7"/>
      <c r="B850" s="7"/>
    </row>
    <row r="851" spans="1:2">
      <c r="A851" s="7"/>
      <c r="B851" s="7"/>
    </row>
    <row r="852" spans="1:2">
      <c r="A852" s="7"/>
      <c r="B852" s="7"/>
    </row>
    <row r="853" spans="1:2">
      <c r="A853" s="7"/>
      <c r="B853" s="7"/>
    </row>
    <row r="854" spans="1:2">
      <c r="A854" s="7"/>
      <c r="B854" s="7"/>
    </row>
    <row r="855" spans="1:2">
      <c r="A855" s="7"/>
      <c r="B855" s="7"/>
    </row>
    <row r="856" spans="1:2">
      <c r="A856" s="7"/>
      <c r="B856" s="7"/>
    </row>
    <row r="857" spans="1:2">
      <c r="A857" s="7"/>
      <c r="B857" s="7"/>
    </row>
    <row r="858" spans="1:2">
      <c r="A858" s="7"/>
      <c r="B858" s="7"/>
    </row>
    <row r="859" spans="1:2">
      <c r="A859" s="7"/>
      <c r="B859" s="7"/>
    </row>
    <row r="860" spans="1:2">
      <c r="A860" s="7"/>
      <c r="B860" s="7"/>
    </row>
    <row r="861" spans="1:2">
      <c r="A861" s="7"/>
      <c r="B861" s="7"/>
    </row>
    <row r="862" spans="1:2">
      <c r="A862" s="7"/>
      <c r="B862" s="7"/>
    </row>
    <row r="863" spans="1:2">
      <c r="A863" s="7"/>
      <c r="B863" s="7"/>
    </row>
    <row r="864" spans="1:2">
      <c r="A864" s="7"/>
      <c r="B864" s="7"/>
    </row>
    <row r="865" spans="1:2">
      <c r="A865" s="7"/>
      <c r="B865" s="7"/>
    </row>
    <row r="866" spans="1:2">
      <c r="A866" s="7"/>
      <c r="B866" s="7"/>
    </row>
    <row r="867" spans="1:2">
      <c r="A867" s="7"/>
      <c r="B867" s="7"/>
    </row>
    <row r="868" spans="1:2">
      <c r="A868" s="7"/>
      <c r="B868" s="7"/>
    </row>
    <row r="869" spans="1:2">
      <c r="A869" s="7"/>
      <c r="B869" s="7"/>
    </row>
    <row r="870" spans="1:2">
      <c r="A870" s="7"/>
      <c r="B870" s="7"/>
    </row>
    <row r="871" spans="1:2">
      <c r="A871" s="7"/>
      <c r="B871" s="7"/>
    </row>
    <row r="872" spans="1:2">
      <c r="A872" s="7"/>
      <c r="B872" s="7"/>
    </row>
    <row r="873" spans="1:2">
      <c r="A873" s="7"/>
      <c r="B873" s="7"/>
    </row>
    <row r="874" spans="1:2">
      <c r="A874" s="7"/>
      <c r="B874" s="7"/>
    </row>
    <row r="875" spans="1:2">
      <c r="A875" s="7"/>
      <c r="B875" s="7"/>
    </row>
    <row r="876" spans="1:2">
      <c r="A876" s="7"/>
      <c r="B876" s="7"/>
    </row>
    <row r="877" spans="1:2">
      <c r="A877" s="7"/>
      <c r="B877" s="7"/>
    </row>
    <row r="878" spans="1:2">
      <c r="A878" s="7"/>
      <c r="B878" s="7"/>
    </row>
    <row r="879" spans="1:2">
      <c r="A879" s="7"/>
      <c r="B879" s="7"/>
    </row>
    <row r="880" spans="1:2">
      <c r="A880" s="7"/>
      <c r="B880" s="7"/>
    </row>
    <row r="881" spans="1:2">
      <c r="A881" s="7"/>
      <c r="B881" s="7"/>
    </row>
    <row r="882" spans="1:2">
      <c r="A882" s="7"/>
      <c r="B882" s="7"/>
    </row>
    <row r="883" spans="1:2">
      <c r="A883" s="7"/>
      <c r="B883" s="7"/>
    </row>
    <row r="884" spans="1:2">
      <c r="A884" s="7"/>
      <c r="B884" s="7"/>
    </row>
    <row r="885" spans="1:2">
      <c r="A885" s="7"/>
      <c r="B885" s="7"/>
    </row>
    <row r="886" spans="1:2">
      <c r="A886" s="7"/>
      <c r="B886" s="7"/>
    </row>
    <row r="887" spans="1:2">
      <c r="A887" s="7"/>
      <c r="B887" s="7"/>
    </row>
    <row r="888" spans="1:2">
      <c r="A888" s="7"/>
      <c r="B888" s="7"/>
    </row>
    <row r="889" spans="1:2">
      <c r="A889" s="7"/>
      <c r="B889" s="7"/>
    </row>
    <row r="890" spans="1:2">
      <c r="A890" s="7"/>
      <c r="B890" s="7"/>
    </row>
    <row r="891" spans="1:2">
      <c r="A891" s="7"/>
      <c r="B891" s="7"/>
    </row>
    <row r="892" spans="1:2">
      <c r="A892" s="7"/>
      <c r="B892" s="7"/>
    </row>
    <row r="893" spans="1:2">
      <c r="A893" s="7"/>
      <c r="B893" s="7"/>
    </row>
    <row r="894" spans="1:2">
      <c r="A894" s="7"/>
      <c r="B894" s="7"/>
    </row>
    <row r="895" spans="1:2">
      <c r="A895" s="7"/>
      <c r="B895" s="7"/>
    </row>
    <row r="896" spans="1:2">
      <c r="A896" s="7"/>
      <c r="B896" s="7"/>
    </row>
    <row r="897" spans="1:2">
      <c r="A897" s="7"/>
      <c r="B897" s="7"/>
    </row>
    <row r="898" spans="1:2">
      <c r="A898" s="7"/>
      <c r="B898" s="7"/>
    </row>
    <row r="899" spans="1:2">
      <c r="A899" s="7"/>
      <c r="B899" s="7"/>
    </row>
    <row r="900" spans="1:2">
      <c r="A900" s="7"/>
      <c r="B900" s="7"/>
    </row>
    <row r="901" spans="1:2">
      <c r="A901" s="7"/>
      <c r="B901" s="7"/>
    </row>
    <row r="902" spans="1:2">
      <c r="A902" s="7"/>
      <c r="B902" s="7"/>
    </row>
    <row r="903" spans="1:2">
      <c r="A903" s="7"/>
      <c r="B903" s="7"/>
    </row>
    <row r="904" spans="1:2">
      <c r="A904" s="7"/>
      <c r="B904" s="7"/>
    </row>
    <row r="905" spans="1:2">
      <c r="A905" s="7"/>
      <c r="B905" s="7"/>
    </row>
    <row r="906" spans="1:2">
      <c r="A906" s="7"/>
      <c r="B906" s="7"/>
    </row>
    <row r="907" spans="1:2">
      <c r="A907" s="7"/>
      <c r="B907" s="7"/>
    </row>
    <row r="908" spans="1:2">
      <c r="A908" s="7"/>
      <c r="B908" s="7"/>
    </row>
    <row r="909" spans="1:2">
      <c r="A909" s="7"/>
      <c r="B909" s="7"/>
    </row>
    <row r="910" spans="1:2">
      <c r="A910" s="7"/>
      <c r="B910" s="7"/>
    </row>
    <row r="911" spans="1:2">
      <c r="A911" s="7"/>
      <c r="B911" s="7"/>
    </row>
    <row r="912" spans="1:2">
      <c r="A912" s="7"/>
      <c r="B912" s="7"/>
    </row>
    <row r="913" spans="1:2">
      <c r="A913" s="7"/>
      <c r="B913" s="7"/>
    </row>
    <row r="914" spans="1:2">
      <c r="A914" s="7"/>
      <c r="B914" s="7"/>
    </row>
    <row r="915" spans="1:2">
      <c r="A915" s="7"/>
      <c r="B915" s="7"/>
    </row>
    <row r="916" spans="1:2">
      <c r="A916" s="7"/>
      <c r="B916" s="7"/>
    </row>
    <row r="917" spans="1:2">
      <c r="A917" s="7"/>
      <c r="B917" s="7"/>
    </row>
    <row r="918" spans="1:2">
      <c r="A918" s="7"/>
      <c r="B918" s="7"/>
    </row>
    <row r="919" spans="1:2">
      <c r="A919" s="7"/>
      <c r="B919" s="7"/>
    </row>
    <row r="920" spans="1:2">
      <c r="A920" s="7"/>
      <c r="B920" s="7"/>
    </row>
    <row r="921" spans="1:2">
      <c r="A921" s="7"/>
      <c r="B921" s="7"/>
    </row>
    <row r="922" spans="1:2">
      <c r="A922" s="7"/>
      <c r="B922" s="7"/>
    </row>
    <row r="923" spans="1:2">
      <c r="A923" s="7"/>
      <c r="B923" s="7"/>
    </row>
    <row r="924" spans="1:2">
      <c r="A924" s="7"/>
      <c r="B924" s="7"/>
    </row>
    <row r="925" spans="1:2">
      <c r="A925" s="7"/>
      <c r="B925" s="7"/>
    </row>
    <row r="926" spans="1:2">
      <c r="A926" s="7"/>
      <c r="B926" s="7"/>
    </row>
    <row r="927" spans="1:2">
      <c r="A927" s="7"/>
      <c r="B927" s="7"/>
    </row>
    <row r="928" spans="1:2">
      <c r="A928" s="7"/>
      <c r="B928" s="7"/>
    </row>
    <row r="929" spans="1:2">
      <c r="A929" s="7"/>
      <c r="B929" s="7"/>
    </row>
    <row r="930" spans="1:2">
      <c r="A930" s="7"/>
      <c r="B930" s="7"/>
    </row>
    <row r="931" spans="1:2">
      <c r="A931" s="7"/>
      <c r="B931" s="7"/>
    </row>
    <row r="932" spans="1:2">
      <c r="A932" s="7"/>
      <c r="B932" s="7"/>
    </row>
    <row r="933" spans="1:2">
      <c r="A933" s="7"/>
      <c r="B933" s="7"/>
    </row>
    <row r="934" spans="1:2">
      <c r="A934" s="7"/>
      <c r="B934" s="7"/>
    </row>
    <row r="935" spans="1:2">
      <c r="A935" s="7"/>
      <c r="B935" s="7"/>
    </row>
    <row r="936" spans="1:2">
      <c r="A936" s="7"/>
      <c r="B936" s="7"/>
    </row>
    <row r="937" spans="1:2">
      <c r="A937" s="7"/>
      <c r="B937" s="7"/>
    </row>
    <row r="938" spans="1:2">
      <c r="A938" s="7"/>
      <c r="B938" s="7"/>
    </row>
    <row r="939" spans="1:2">
      <c r="A939" s="7"/>
      <c r="B939" s="7"/>
    </row>
    <row r="940" spans="1:2">
      <c r="A940" s="7"/>
      <c r="B940" s="7"/>
    </row>
    <row r="941" spans="1:2">
      <c r="A941" s="7"/>
      <c r="B941" s="7"/>
    </row>
    <row r="942" spans="1:2">
      <c r="A942" s="7"/>
      <c r="B942" s="7"/>
    </row>
    <row r="943" spans="1:2">
      <c r="A943" s="7"/>
      <c r="B943" s="7"/>
    </row>
    <row r="944" spans="1:2">
      <c r="A944" s="7"/>
      <c r="B944" s="7"/>
    </row>
    <row r="945" spans="1:2">
      <c r="A945" s="7"/>
      <c r="B945" s="7"/>
    </row>
    <row r="946" spans="1:2">
      <c r="A946" s="7"/>
      <c r="B946" s="7"/>
    </row>
    <row r="947" spans="1:2">
      <c r="A947" s="7"/>
      <c r="B947" s="7"/>
    </row>
    <row r="948" spans="1:2">
      <c r="A948" s="7"/>
      <c r="B948" s="7"/>
    </row>
    <row r="949" spans="1:2">
      <c r="A949" s="7"/>
      <c r="B949" s="7"/>
    </row>
    <row r="950" spans="1:2">
      <c r="A950" s="7"/>
      <c r="B950" s="7"/>
    </row>
    <row r="951" spans="1:2">
      <c r="A951" s="7"/>
      <c r="B951" s="7"/>
    </row>
    <row r="952" spans="1:2">
      <c r="A952" s="7"/>
      <c r="B952" s="7"/>
    </row>
    <row r="953" spans="1:2">
      <c r="A953" s="7"/>
      <c r="B953" s="7"/>
    </row>
    <row r="954" spans="1:2">
      <c r="A954" s="7"/>
      <c r="B954" s="7"/>
    </row>
    <row r="955" spans="1:2">
      <c r="A955" s="7"/>
      <c r="B955" s="7"/>
    </row>
    <row r="956" spans="1:2">
      <c r="A956" s="7"/>
      <c r="B956" s="7"/>
    </row>
    <row r="957" spans="1:2">
      <c r="A957" s="7"/>
      <c r="B957" s="7"/>
    </row>
    <row r="958" spans="1:2">
      <c r="A958" s="7"/>
      <c r="B958" s="7"/>
    </row>
    <row r="959" spans="1:2">
      <c r="A959" s="7"/>
      <c r="B959" s="7"/>
    </row>
    <row r="960" spans="1:2">
      <c r="A960" s="7"/>
      <c r="B960" s="7"/>
    </row>
    <row r="961" spans="1:2">
      <c r="A961" s="7"/>
      <c r="B961" s="7"/>
    </row>
    <row r="962" spans="1:2">
      <c r="A962" s="7"/>
      <c r="B962" s="7"/>
    </row>
    <row r="963" spans="1:2">
      <c r="A963" s="7"/>
      <c r="B963" s="7"/>
    </row>
    <row r="964" spans="1:2">
      <c r="A964" s="7"/>
      <c r="B964" s="7"/>
    </row>
    <row r="965" spans="1:2">
      <c r="A965" s="7"/>
      <c r="B965" s="7"/>
    </row>
    <row r="966" spans="1:2">
      <c r="A966" s="7"/>
      <c r="B966" s="7"/>
    </row>
    <row r="967" spans="1:2">
      <c r="A967" s="7"/>
      <c r="B967" s="7"/>
    </row>
    <row r="968" spans="1:2">
      <c r="A968" s="7"/>
      <c r="B968" s="7"/>
    </row>
    <row r="969" spans="1:2">
      <c r="A969" s="7"/>
      <c r="B969" s="7"/>
    </row>
    <row r="970" spans="1:2">
      <c r="A970" s="7"/>
      <c r="B970" s="7"/>
    </row>
    <row r="971" spans="1:2">
      <c r="A971" s="7"/>
      <c r="B971" s="7"/>
    </row>
    <row r="972" spans="1:2">
      <c r="A972" s="7"/>
      <c r="B972" s="7"/>
    </row>
    <row r="973" spans="1:2">
      <c r="A973" s="7"/>
      <c r="B973" s="7"/>
    </row>
    <row r="974" spans="1:2">
      <c r="A974" s="7"/>
      <c r="B974" s="7"/>
    </row>
    <row r="975" spans="1:2">
      <c r="A975" s="7"/>
      <c r="B975" s="7"/>
    </row>
    <row r="976" spans="1:2">
      <c r="A976" s="7"/>
      <c r="B976" s="7"/>
    </row>
    <row r="977" spans="1:2">
      <c r="A977" s="7"/>
      <c r="B977" s="7"/>
    </row>
    <row r="978" spans="1:2">
      <c r="A978" s="7"/>
      <c r="B978" s="7"/>
    </row>
    <row r="979" spans="1:2">
      <c r="A979" s="7"/>
      <c r="B979" s="7"/>
    </row>
    <row r="980" spans="1:2">
      <c r="A980" s="7"/>
      <c r="B980" s="7"/>
    </row>
    <row r="981" spans="1:2">
      <c r="A981" s="7"/>
      <c r="B981" s="7"/>
    </row>
    <row r="982" spans="1:2">
      <c r="A982" s="7"/>
      <c r="B982" s="7"/>
    </row>
    <row r="983" spans="1:2">
      <c r="A983" s="7"/>
      <c r="B983" s="7"/>
    </row>
    <row r="984" spans="1:2">
      <c r="A984" s="7"/>
      <c r="B984" s="7"/>
    </row>
    <row r="985" spans="1:2">
      <c r="A985" s="7"/>
      <c r="B985" s="7"/>
    </row>
    <row r="986" spans="1:2">
      <c r="A986" s="7"/>
      <c r="B986" s="7"/>
    </row>
    <row r="987" spans="1:2">
      <c r="A987" s="7"/>
      <c r="B987" s="7"/>
    </row>
    <row r="988" spans="1:2">
      <c r="A988" s="7"/>
      <c r="B988" s="7"/>
    </row>
    <row r="989" spans="1:2">
      <c r="A989" s="7"/>
      <c r="B989" s="7"/>
    </row>
    <row r="990" spans="1:2">
      <c r="A990" s="7"/>
      <c r="B990" s="7"/>
    </row>
    <row r="991" spans="1:2">
      <c r="A991" s="7"/>
      <c r="B991" s="7"/>
    </row>
    <row r="992" spans="1:2">
      <c r="A992" s="7"/>
      <c r="B992" s="7"/>
    </row>
    <row r="993" spans="1:2">
      <c r="A993" s="7"/>
      <c r="B993" s="7"/>
    </row>
    <row r="994" spans="1:2">
      <c r="A994" s="7"/>
      <c r="B994" s="7"/>
    </row>
    <row r="995" spans="1:2">
      <c r="A995" s="7"/>
      <c r="B995" s="7"/>
    </row>
    <row r="996" spans="1:2">
      <c r="A996" s="7"/>
      <c r="B996" s="7"/>
    </row>
    <row r="997" spans="1:2">
      <c r="A997" s="7"/>
      <c r="B997" s="7"/>
    </row>
    <row r="998" spans="1:2">
      <c r="A998" s="7"/>
      <c r="B998" s="7"/>
    </row>
    <row r="999" spans="1:2">
      <c r="A999" s="7"/>
      <c r="B999" s="7"/>
    </row>
    <row r="1000" spans="1:2">
      <c r="A1000" s="7"/>
      <c r="B1000" s="7"/>
    </row>
    <row r="1001" spans="1:2">
      <c r="A1001" s="7"/>
      <c r="B1001" s="7"/>
    </row>
    <row r="1002" spans="1:2">
      <c r="A1002" s="7"/>
      <c r="B1002" s="7"/>
    </row>
    <row r="1003" spans="1:2">
      <c r="A1003" s="7"/>
      <c r="B1003" s="7"/>
    </row>
    <row r="1004" spans="1:2">
      <c r="A1004" s="7"/>
      <c r="B1004" s="7"/>
    </row>
    <row r="1005" spans="1:2">
      <c r="A1005" s="7"/>
      <c r="B1005" s="7"/>
    </row>
    <row r="1006" spans="1:2">
      <c r="A1006" s="7"/>
      <c r="B1006" s="7"/>
    </row>
    <row r="1007" spans="1:2">
      <c r="A1007" s="7"/>
      <c r="B1007" s="7"/>
    </row>
    <row r="1008" spans="1:2">
      <c r="A1008" s="7"/>
      <c r="B1008" s="7"/>
    </row>
    <row r="1009" spans="1:2">
      <c r="A1009" s="7"/>
      <c r="B1009" s="7"/>
    </row>
    <row r="1010" spans="1:2">
      <c r="A1010" s="7"/>
      <c r="B1010" s="7"/>
    </row>
    <row r="1011" spans="1:2">
      <c r="A1011" s="7"/>
      <c r="B1011" s="7"/>
    </row>
    <row r="1012" spans="1:2">
      <c r="A1012" s="7"/>
      <c r="B1012" s="7"/>
    </row>
    <row r="1013" spans="1:2">
      <c r="A1013" s="7"/>
      <c r="B1013" s="7"/>
    </row>
    <row r="1014" spans="1:2">
      <c r="A1014" s="7"/>
      <c r="B1014" s="7"/>
    </row>
    <row r="1015" spans="1:2">
      <c r="A1015" s="7"/>
      <c r="B1015" s="7"/>
    </row>
    <row r="1016" spans="1:2">
      <c r="A1016" s="7"/>
      <c r="B1016" s="7"/>
    </row>
    <row r="1017" spans="1:2">
      <c r="A1017" s="7"/>
      <c r="B1017" s="7"/>
    </row>
    <row r="1018" spans="1:2">
      <c r="A1018" s="7"/>
      <c r="B1018" s="7"/>
    </row>
    <row r="1019" spans="1:2">
      <c r="A1019" s="7"/>
      <c r="B1019" s="7"/>
    </row>
    <row r="1020" spans="1:2">
      <c r="A1020" s="7"/>
      <c r="B1020" s="7"/>
    </row>
    <row r="1021" spans="1:2">
      <c r="A1021" s="7"/>
      <c r="B1021" s="7"/>
    </row>
    <row r="1022" spans="1:2">
      <c r="A1022" s="7"/>
      <c r="B1022" s="7"/>
    </row>
    <row r="1023" spans="1:2">
      <c r="A1023" s="7"/>
      <c r="B1023" s="7"/>
    </row>
    <row r="1024" spans="1:2">
      <c r="A1024" s="7"/>
      <c r="B1024" s="7"/>
    </row>
    <row r="1025" spans="1:2">
      <c r="A1025" s="7"/>
      <c r="B1025" s="7"/>
    </row>
    <row r="1026" spans="1:2">
      <c r="A1026" s="7"/>
      <c r="B1026" s="7"/>
    </row>
    <row r="1027" spans="1:2">
      <c r="A1027" s="7"/>
      <c r="B1027" s="7"/>
    </row>
    <row r="1028" spans="1:2">
      <c r="A1028" s="7"/>
      <c r="B1028" s="7"/>
    </row>
    <row r="1029" spans="1:2">
      <c r="A1029" s="7"/>
      <c r="B1029" s="7"/>
    </row>
    <row r="1030" spans="1:2">
      <c r="A1030" s="7"/>
      <c r="B1030" s="7"/>
    </row>
    <row r="1031" spans="1:2">
      <c r="A1031" s="7"/>
      <c r="B1031" s="7"/>
    </row>
    <row r="1032" spans="1:2">
      <c r="A1032" s="7"/>
      <c r="B1032" s="7"/>
    </row>
    <row r="1033" spans="1:2">
      <c r="A1033" s="7"/>
      <c r="B1033" s="7"/>
    </row>
    <row r="1034" spans="1:2">
      <c r="A1034" s="7"/>
      <c r="B1034" s="7"/>
    </row>
    <row r="1035" spans="1:2">
      <c r="A1035" s="7"/>
      <c r="B1035" s="7"/>
    </row>
    <row r="1036" spans="1:2">
      <c r="A1036" s="7"/>
      <c r="B1036" s="7"/>
    </row>
    <row r="1037" spans="1:2">
      <c r="A1037" s="7"/>
      <c r="B1037" s="7"/>
    </row>
    <row r="1038" spans="1:2">
      <c r="A1038" s="7"/>
      <c r="B1038"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AD1038"/>
  <sheetViews>
    <sheetView showGridLines="0" topLeftCell="A13" zoomScaleNormal="100" workbookViewId="0">
      <selection activeCell="P15" sqref="P15"/>
    </sheetView>
  </sheetViews>
  <sheetFormatPr defaultColWidth="14.3984375" defaultRowHeight="15" customHeight="1"/>
  <cols>
    <col min="1" max="1" width="6.8984375" customWidth="1"/>
    <col min="2" max="2" width="42.3984375" customWidth="1"/>
    <col min="3" max="3" width="21.59765625" customWidth="1"/>
    <col min="4" max="4" width="15.8984375" customWidth="1"/>
    <col min="5" max="5" width="10.3984375" customWidth="1"/>
    <col min="6" max="6" width="10.09765625" customWidth="1"/>
    <col min="7" max="7" width="10.3984375" customWidth="1"/>
    <col min="8" max="8" width="10.59765625" customWidth="1"/>
    <col min="9" max="9" width="11.8984375" customWidth="1"/>
    <col min="10" max="10" width="11.3984375" bestFit="1" customWidth="1"/>
    <col min="11" max="11" width="12.3984375" customWidth="1"/>
    <col min="12" max="12" width="3.3984375" customWidth="1"/>
    <col min="13" max="13" width="15.3984375" customWidth="1"/>
    <col min="14" max="14" width="3" customWidth="1"/>
    <col min="15" max="15" width="16.3984375" customWidth="1"/>
    <col min="16" max="16" width="49.09765625" customWidth="1"/>
  </cols>
  <sheetData>
    <row r="1" spans="1:30" ht="39" customHeight="1">
      <c r="A1" s="6"/>
      <c r="B1" s="7"/>
      <c r="C1" s="7"/>
      <c r="D1" s="7"/>
      <c r="E1" s="31" t="s">
        <v>172</v>
      </c>
      <c r="F1" s="8"/>
      <c r="G1" s="8"/>
      <c r="H1" s="8"/>
      <c r="I1" s="8"/>
      <c r="J1" s="8"/>
      <c r="K1" s="7"/>
      <c r="L1" s="7"/>
      <c r="M1" s="7"/>
      <c r="N1" s="7"/>
      <c r="O1" s="7"/>
      <c r="P1" s="7"/>
      <c r="Q1" s="7"/>
      <c r="R1" s="7"/>
      <c r="S1" s="7"/>
      <c r="T1" s="7"/>
      <c r="U1" s="7"/>
      <c r="V1" s="7"/>
      <c r="W1" s="7"/>
      <c r="X1" s="7"/>
      <c r="Y1" s="7"/>
      <c r="Z1" s="7"/>
      <c r="AA1" s="7"/>
      <c r="AB1" s="7"/>
      <c r="AC1" s="7"/>
      <c r="AD1" s="7"/>
    </row>
    <row r="2" spans="1:30" ht="12.75" customHeight="1">
      <c r="C2" s="7"/>
      <c r="D2" s="7"/>
      <c r="E2" s="9" t="s">
        <v>20</v>
      </c>
      <c r="F2" s="7"/>
      <c r="G2" s="7"/>
      <c r="H2" s="7"/>
      <c r="I2" s="7"/>
      <c r="J2" s="7"/>
      <c r="K2" s="7"/>
      <c r="L2" s="7"/>
      <c r="M2" s="7"/>
      <c r="N2" s="7"/>
      <c r="O2" s="7"/>
      <c r="P2" s="7"/>
      <c r="Q2" s="7"/>
      <c r="R2" s="7"/>
      <c r="S2" s="7"/>
      <c r="T2" s="7"/>
      <c r="U2" s="7"/>
      <c r="V2" s="7"/>
      <c r="W2" s="7"/>
      <c r="X2" s="7"/>
      <c r="Y2" s="7"/>
      <c r="Z2" s="7"/>
      <c r="AA2" s="7"/>
      <c r="AB2" s="7"/>
      <c r="AC2" s="7"/>
      <c r="AD2" s="7"/>
    </row>
    <row r="3" spans="1:30" ht="12.75" customHeight="1">
      <c r="C3" s="7"/>
      <c r="D3" s="7"/>
      <c r="E3" s="9"/>
      <c r="F3" s="7"/>
      <c r="G3" s="7"/>
      <c r="H3" s="7"/>
      <c r="I3" s="7"/>
      <c r="J3" s="7"/>
      <c r="K3" s="7"/>
      <c r="L3" s="7"/>
      <c r="M3" s="7"/>
      <c r="N3" s="7"/>
      <c r="O3" s="7"/>
      <c r="P3" s="7"/>
      <c r="Q3" s="7"/>
      <c r="R3" s="7"/>
      <c r="S3" s="7"/>
      <c r="T3" s="7"/>
      <c r="U3" s="7"/>
      <c r="V3" s="7"/>
      <c r="W3" s="7"/>
      <c r="X3" s="7"/>
      <c r="Y3" s="7"/>
      <c r="Z3" s="7"/>
      <c r="AA3" s="7"/>
      <c r="AB3" s="7"/>
      <c r="AC3" s="7"/>
      <c r="AD3" s="7"/>
    </row>
    <row r="4" spans="1:30" ht="12.75" customHeight="1">
      <c r="B4" s="96" t="s">
        <v>120</v>
      </c>
      <c r="C4" s="7"/>
      <c r="D4" s="7"/>
      <c r="E4" s="9"/>
      <c r="F4" s="7"/>
      <c r="G4" s="7"/>
      <c r="H4" s="7"/>
      <c r="I4" s="7"/>
      <c r="J4" s="7"/>
      <c r="K4" s="7"/>
      <c r="L4" s="7"/>
      <c r="M4" s="7"/>
      <c r="N4" s="7"/>
      <c r="O4" s="7"/>
      <c r="P4" s="7"/>
      <c r="Q4" s="7"/>
      <c r="R4" s="7"/>
      <c r="S4" s="7"/>
      <c r="T4" s="7"/>
      <c r="U4" s="7"/>
      <c r="V4" s="7"/>
      <c r="W4" s="7"/>
      <c r="X4" s="7"/>
      <c r="Y4" s="7"/>
      <c r="Z4" s="7"/>
      <c r="AA4" s="7"/>
      <c r="AB4" s="7"/>
      <c r="AC4" s="7"/>
      <c r="AD4" s="7"/>
    </row>
    <row r="5" spans="1:30" ht="12.75"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row>
    <row r="6" spans="1:30" ht="16.5" customHeight="1">
      <c r="A6" s="6" t="s">
        <v>21</v>
      </c>
      <c r="B6" s="6" t="s">
        <v>22</v>
      </c>
      <c r="C6" s="10" t="s">
        <v>23</v>
      </c>
      <c r="D6" s="10" t="s">
        <v>24</v>
      </c>
      <c r="E6" s="126" t="s">
        <v>25</v>
      </c>
      <c r="F6" s="127"/>
      <c r="G6" s="127"/>
      <c r="H6" s="127"/>
      <c r="I6" s="127"/>
      <c r="J6" s="127"/>
      <c r="K6" s="10" t="s">
        <v>23</v>
      </c>
      <c r="L6" s="7"/>
      <c r="M6" s="7"/>
      <c r="N6" s="7"/>
      <c r="O6" s="11" t="s">
        <v>26</v>
      </c>
      <c r="P6" s="7"/>
      <c r="Q6" s="7"/>
      <c r="R6" s="7"/>
      <c r="S6" s="7"/>
      <c r="T6" s="7"/>
      <c r="U6" s="7"/>
      <c r="V6" s="7"/>
      <c r="W6" s="7"/>
      <c r="X6" s="7"/>
      <c r="Y6" s="7"/>
      <c r="Z6" s="7"/>
      <c r="AA6" s="7"/>
      <c r="AB6" s="7"/>
      <c r="AC6" s="7"/>
      <c r="AD6" s="7"/>
    </row>
    <row r="7" spans="1:30" ht="12.75" customHeight="1">
      <c r="A7" s="12"/>
      <c r="B7" s="35" t="s">
        <v>74</v>
      </c>
      <c r="C7" s="10" t="s">
        <v>27</v>
      </c>
      <c r="D7" s="10" t="s">
        <v>28</v>
      </c>
      <c r="E7" s="10" t="s">
        <v>29</v>
      </c>
      <c r="F7" s="10" t="s">
        <v>30</v>
      </c>
      <c r="G7" s="10" t="s">
        <v>31</v>
      </c>
      <c r="H7" s="10" t="s">
        <v>32</v>
      </c>
      <c r="I7" s="10" t="s">
        <v>33</v>
      </c>
      <c r="J7" s="10" t="s">
        <v>34</v>
      </c>
      <c r="K7" s="10" t="s">
        <v>35</v>
      </c>
      <c r="L7" s="10"/>
      <c r="M7" s="10" t="s">
        <v>36</v>
      </c>
      <c r="N7" s="14"/>
      <c r="O7" s="10" t="s">
        <v>37</v>
      </c>
      <c r="P7" s="111" t="s">
        <v>174</v>
      </c>
      <c r="Q7" s="7"/>
      <c r="R7" s="7"/>
      <c r="S7" s="7"/>
      <c r="T7" s="7"/>
      <c r="U7" s="7"/>
      <c r="V7" s="7"/>
      <c r="W7" s="7"/>
      <c r="X7" s="7"/>
      <c r="Y7" s="7"/>
      <c r="Z7" s="7"/>
      <c r="AA7" s="7"/>
      <c r="AB7" s="7"/>
      <c r="AC7" s="7"/>
      <c r="AD7" s="7"/>
    </row>
    <row r="8" spans="1:30" ht="12.75" customHeight="1">
      <c r="A8" s="15">
        <v>1</v>
      </c>
      <c r="B8" s="79" t="s">
        <v>56</v>
      </c>
      <c r="C8" s="39">
        <v>26126.1</v>
      </c>
      <c r="D8" s="39">
        <v>10672.28</v>
      </c>
      <c r="E8" s="40">
        <v>1791.91</v>
      </c>
      <c r="F8" s="40">
        <v>1791.91</v>
      </c>
      <c r="G8" s="40">
        <v>1791.91</v>
      </c>
      <c r="H8" s="40">
        <v>1791.91</v>
      </c>
      <c r="I8" s="40">
        <v>1791.91</v>
      </c>
      <c r="J8" s="40">
        <v>1791.91</v>
      </c>
      <c r="K8" s="39">
        <f t="shared" ref="K8:K28" si="0">SUM(D8:J8)</f>
        <v>21423.74</v>
      </c>
      <c r="L8" s="39"/>
      <c r="M8" s="39">
        <f>C8-K8</f>
        <v>4702.3599999999969</v>
      </c>
      <c r="N8" s="41"/>
      <c r="O8" s="98">
        <v>26918</v>
      </c>
      <c r="P8" s="29" t="s">
        <v>173</v>
      </c>
      <c r="Q8" s="29"/>
      <c r="R8" s="7"/>
      <c r="S8" s="7"/>
      <c r="T8" s="7"/>
      <c r="U8" s="7"/>
      <c r="V8" s="7"/>
      <c r="W8" s="7"/>
      <c r="X8" s="7"/>
      <c r="Y8" s="7"/>
      <c r="Z8" s="7"/>
      <c r="AA8" s="7"/>
      <c r="AB8" s="7"/>
      <c r="AC8" s="7"/>
      <c r="AD8" s="7"/>
    </row>
    <row r="9" spans="1:30" ht="12.75" customHeight="1">
      <c r="A9" s="16">
        <v>2</v>
      </c>
      <c r="B9" s="79" t="s">
        <v>40</v>
      </c>
      <c r="C9" s="39">
        <v>2641</v>
      </c>
      <c r="D9" s="39">
        <v>3042.64</v>
      </c>
      <c r="E9" s="43">
        <v>1484.13</v>
      </c>
      <c r="F9" s="43">
        <v>0</v>
      </c>
      <c r="G9" s="43">
        <v>0</v>
      </c>
      <c r="H9" s="43">
        <v>1484.13</v>
      </c>
      <c r="I9" s="43">
        <v>0</v>
      </c>
      <c r="J9" s="43">
        <v>0</v>
      </c>
      <c r="K9" s="39">
        <f t="shared" si="0"/>
        <v>6010.9000000000005</v>
      </c>
      <c r="L9" s="44"/>
      <c r="M9" s="39">
        <f>C9-K9</f>
        <v>-3369.9000000000005</v>
      </c>
      <c r="N9" s="41"/>
      <c r="O9" s="98">
        <v>2752</v>
      </c>
      <c r="P9" s="29" t="s">
        <v>118</v>
      </c>
      <c r="Q9" s="29"/>
      <c r="R9" s="7"/>
      <c r="S9" s="7"/>
      <c r="T9" s="7"/>
      <c r="U9" s="7"/>
      <c r="V9" s="7"/>
      <c r="W9" s="7"/>
      <c r="X9" s="7"/>
      <c r="Y9" s="7"/>
      <c r="Z9" s="7"/>
      <c r="AA9" s="7"/>
      <c r="AB9" s="7"/>
      <c r="AC9" s="7"/>
      <c r="AD9" s="7"/>
    </row>
    <row r="10" spans="1:30" ht="12.75" customHeight="1">
      <c r="A10" s="16"/>
      <c r="B10" s="79" t="s">
        <v>123</v>
      </c>
      <c r="C10" s="39"/>
      <c r="D10" s="39"/>
      <c r="E10" s="43"/>
      <c r="F10" s="43"/>
      <c r="G10" s="43"/>
      <c r="H10" s="43"/>
      <c r="I10" s="43"/>
      <c r="J10" s="43"/>
      <c r="K10" s="39"/>
      <c r="L10" s="44"/>
      <c r="M10" s="39"/>
      <c r="N10" s="41"/>
      <c r="O10" s="98">
        <v>600</v>
      </c>
      <c r="P10" s="29"/>
      <c r="Q10" s="29"/>
      <c r="R10" s="7"/>
      <c r="S10" s="7"/>
      <c r="T10" s="7"/>
      <c r="U10" s="7"/>
      <c r="V10" s="7"/>
      <c r="W10" s="7"/>
      <c r="X10" s="7"/>
      <c r="Y10" s="7"/>
      <c r="Z10" s="7"/>
      <c r="AA10" s="7"/>
      <c r="AB10" s="7"/>
      <c r="AC10" s="7"/>
      <c r="AD10" s="7"/>
    </row>
    <row r="11" spans="1:30" ht="12.75" customHeight="1">
      <c r="A11" s="16"/>
      <c r="B11" s="79" t="s">
        <v>148</v>
      </c>
      <c r="C11" s="39"/>
      <c r="D11" s="39"/>
      <c r="E11" s="43"/>
      <c r="F11" s="43"/>
      <c r="G11" s="43"/>
      <c r="H11" s="43"/>
      <c r="I11" s="43"/>
      <c r="J11" s="43"/>
      <c r="K11" s="39"/>
      <c r="L11" s="44"/>
      <c r="M11" s="39"/>
      <c r="N11" s="41"/>
      <c r="O11" s="98">
        <v>100</v>
      </c>
      <c r="P11" s="29"/>
      <c r="Q11" s="29"/>
      <c r="R11" s="7"/>
      <c r="S11" s="7"/>
      <c r="T11" s="7"/>
      <c r="U11" s="7"/>
      <c r="V11" s="7"/>
      <c r="W11" s="7"/>
      <c r="X11" s="7"/>
      <c r="Y11" s="7"/>
      <c r="Z11" s="7"/>
      <c r="AA11" s="7"/>
      <c r="AB11" s="7"/>
      <c r="AC11" s="7"/>
      <c r="AD11" s="7"/>
    </row>
    <row r="12" spans="1:30" ht="12.75" customHeight="1">
      <c r="A12" s="16">
        <v>3</v>
      </c>
      <c r="B12" s="79" t="s">
        <v>41</v>
      </c>
      <c r="C12" s="39">
        <v>800</v>
      </c>
      <c r="D12" s="39">
        <v>335</v>
      </c>
      <c r="E12" s="43">
        <v>47.8</v>
      </c>
      <c r="F12" s="43">
        <v>31.4</v>
      </c>
      <c r="G12" s="43">
        <v>60</v>
      </c>
      <c r="H12" s="43">
        <v>60</v>
      </c>
      <c r="I12" s="43">
        <v>60</v>
      </c>
      <c r="J12" s="43">
        <v>60</v>
      </c>
      <c r="K12" s="39">
        <f t="shared" si="0"/>
        <v>654.20000000000005</v>
      </c>
      <c r="L12" s="44"/>
      <c r="M12" s="39">
        <f>C12-K12</f>
        <v>145.79999999999995</v>
      </c>
      <c r="N12" s="41"/>
      <c r="O12" s="98">
        <v>674</v>
      </c>
      <c r="P12" s="29" t="s">
        <v>164</v>
      </c>
      <c r="Q12" s="29"/>
      <c r="R12" s="7"/>
      <c r="S12" s="7"/>
      <c r="T12" s="7"/>
      <c r="U12" s="7"/>
      <c r="V12" s="7"/>
      <c r="W12" s="7"/>
      <c r="X12" s="7"/>
      <c r="Y12" s="7"/>
      <c r="Z12" s="7"/>
      <c r="AA12" s="7"/>
      <c r="AB12" s="7"/>
      <c r="AC12" s="7"/>
      <c r="AD12" s="7"/>
    </row>
    <row r="13" spans="1:30" ht="12.75" customHeight="1">
      <c r="A13" s="16">
        <v>4</v>
      </c>
      <c r="B13" s="79" t="s">
        <v>42</v>
      </c>
      <c r="C13" s="39">
        <v>135</v>
      </c>
      <c r="D13" s="39">
        <v>72</v>
      </c>
      <c r="E13" s="45">
        <v>9</v>
      </c>
      <c r="F13" s="45">
        <v>9</v>
      </c>
      <c r="G13" s="45">
        <v>9</v>
      </c>
      <c r="H13" s="45">
        <v>9</v>
      </c>
      <c r="I13" s="45">
        <v>9</v>
      </c>
      <c r="J13" s="45">
        <v>9</v>
      </c>
      <c r="K13" s="39">
        <f t="shared" si="0"/>
        <v>126</v>
      </c>
      <c r="L13" s="46"/>
      <c r="M13" s="39">
        <f>C13-K13</f>
        <v>9</v>
      </c>
      <c r="N13" s="41"/>
      <c r="O13" s="98">
        <v>130</v>
      </c>
      <c r="P13" s="29" t="s">
        <v>155</v>
      </c>
      <c r="Q13" s="29"/>
      <c r="R13" s="7"/>
      <c r="S13" s="7"/>
      <c r="T13" s="7"/>
      <c r="U13" s="7"/>
      <c r="V13" s="7"/>
      <c r="W13" s="7"/>
      <c r="X13" s="7"/>
      <c r="Y13" s="7"/>
      <c r="Z13" s="7"/>
      <c r="AA13" s="7"/>
      <c r="AB13" s="7"/>
      <c r="AC13" s="7"/>
      <c r="AD13" s="7"/>
    </row>
    <row r="14" spans="1:30" ht="12.75" customHeight="1">
      <c r="A14" s="16">
        <v>5</v>
      </c>
      <c r="B14" s="80" t="s">
        <v>43</v>
      </c>
      <c r="C14" s="39">
        <v>3000</v>
      </c>
      <c r="D14" s="39">
        <v>333.29</v>
      </c>
      <c r="E14" s="45">
        <v>25</v>
      </c>
      <c r="F14" s="45">
        <v>25</v>
      </c>
      <c r="G14" s="45">
        <v>25</v>
      </c>
      <c r="H14" s="45">
        <v>805.08</v>
      </c>
      <c r="I14" s="45">
        <v>27</v>
      </c>
      <c r="J14" s="45">
        <v>27</v>
      </c>
      <c r="K14" s="39">
        <f t="shared" si="0"/>
        <v>1267.3700000000001</v>
      </c>
      <c r="L14" s="46"/>
      <c r="M14" s="39">
        <f>C14-K14</f>
        <v>1732.6299999999999</v>
      </c>
      <c r="N14" s="41"/>
      <c r="O14" s="98">
        <v>1463</v>
      </c>
      <c r="P14" s="29" t="s">
        <v>183</v>
      </c>
      <c r="Q14" s="29"/>
      <c r="R14" s="7"/>
      <c r="S14" s="7"/>
      <c r="T14" s="7"/>
      <c r="U14" s="7"/>
      <c r="V14" s="7"/>
      <c r="W14" s="7"/>
      <c r="X14" s="7"/>
      <c r="Y14" s="7"/>
      <c r="Z14" s="7"/>
      <c r="AA14" s="7"/>
      <c r="AB14" s="7"/>
      <c r="AC14" s="7"/>
      <c r="AD14" s="7"/>
    </row>
    <row r="15" spans="1:30" ht="12.75" customHeight="1">
      <c r="A15" s="28">
        <v>6</v>
      </c>
      <c r="B15" s="81" t="s">
        <v>44</v>
      </c>
      <c r="C15" s="39">
        <v>1492.8</v>
      </c>
      <c r="D15" s="39">
        <v>1010.37</v>
      </c>
      <c r="E15" s="45">
        <v>0</v>
      </c>
      <c r="F15" s="45">
        <v>0</v>
      </c>
      <c r="G15" s="45">
        <v>0</v>
      </c>
      <c r="H15" s="45">
        <v>0</v>
      </c>
      <c r="I15" s="45">
        <v>0</v>
      </c>
      <c r="J15" s="45">
        <v>0</v>
      </c>
      <c r="K15" s="39">
        <f t="shared" si="0"/>
        <v>1010.37</v>
      </c>
      <c r="L15" s="47"/>
      <c r="M15" s="39">
        <f>C15-D15</f>
        <v>482.42999999999995</v>
      </c>
      <c r="N15" s="41"/>
      <c r="O15" s="98">
        <v>1100</v>
      </c>
      <c r="P15" s="29" t="s">
        <v>156</v>
      </c>
      <c r="Q15" s="29"/>
      <c r="R15" s="7"/>
      <c r="S15" s="7"/>
      <c r="T15" s="7"/>
      <c r="U15" s="7"/>
      <c r="V15" s="7"/>
      <c r="W15" s="7"/>
      <c r="X15" s="7"/>
      <c r="Y15" s="7"/>
      <c r="Z15" s="7"/>
      <c r="AA15" s="7"/>
      <c r="AB15" s="7"/>
      <c r="AC15" s="7"/>
      <c r="AD15" s="7"/>
    </row>
    <row r="16" spans="1:30" ht="12.75" customHeight="1">
      <c r="A16" s="28">
        <v>7</v>
      </c>
      <c r="B16" s="81" t="s">
        <v>45</v>
      </c>
      <c r="C16" s="39">
        <v>800</v>
      </c>
      <c r="D16" s="39">
        <v>162.5</v>
      </c>
      <c r="E16" s="45">
        <v>315</v>
      </c>
      <c r="F16" s="45">
        <v>0</v>
      </c>
      <c r="G16" s="45">
        <v>200</v>
      </c>
      <c r="H16" s="45">
        <v>0</v>
      </c>
      <c r="I16" s="45">
        <v>0</v>
      </c>
      <c r="J16" s="45">
        <v>0</v>
      </c>
      <c r="K16" s="39">
        <f t="shared" si="0"/>
        <v>677.5</v>
      </c>
      <c r="L16" s="47"/>
      <c r="M16" s="39">
        <f>C16-K16</f>
        <v>122.5</v>
      </c>
      <c r="N16" s="41"/>
      <c r="O16" s="98">
        <v>800</v>
      </c>
      <c r="P16" s="29" t="s">
        <v>157</v>
      </c>
      <c r="Q16" s="29"/>
      <c r="R16" s="7"/>
      <c r="S16" s="7"/>
      <c r="T16" s="7"/>
      <c r="U16" s="7"/>
      <c r="V16" s="7"/>
      <c r="W16" s="7"/>
      <c r="X16" s="7"/>
      <c r="Y16" s="7"/>
      <c r="Z16" s="7"/>
      <c r="AA16" s="7"/>
      <c r="AB16" s="7"/>
      <c r="AC16" s="7"/>
      <c r="AD16" s="7"/>
    </row>
    <row r="17" spans="1:30" ht="12.75" customHeight="1">
      <c r="A17" s="28">
        <v>8</v>
      </c>
      <c r="B17" s="81" t="s">
        <v>46</v>
      </c>
      <c r="C17" s="39">
        <v>1800</v>
      </c>
      <c r="D17" s="39">
        <v>1233.26</v>
      </c>
      <c r="E17" s="45">
        <v>0</v>
      </c>
      <c r="F17" s="45">
        <v>49.99</v>
      </c>
      <c r="G17" s="45">
        <v>40</v>
      </c>
      <c r="H17" s="45">
        <v>0</v>
      </c>
      <c r="I17" s="45">
        <v>0</v>
      </c>
      <c r="J17" s="45">
        <v>396</v>
      </c>
      <c r="K17" s="39">
        <f t="shared" si="0"/>
        <v>1719.25</v>
      </c>
      <c r="L17" s="47"/>
      <c r="M17" s="39">
        <f>C17-K17</f>
        <v>80.75</v>
      </c>
      <c r="N17" s="41"/>
      <c r="O17" s="98">
        <v>1771</v>
      </c>
      <c r="P17" s="29" t="s">
        <v>155</v>
      </c>
      <c r="Q17" s="29"/>
      <c r="R17" s="7"/>
      <c r="S17" s="7"/>
      <c r="T17" s="7"/>
      <c r="U17" s="7"/>
      <c r="V17" s="7"/>
      <c r="W17" s="7"/>
      <c r="X17" s="7"/>
      <c r="Y17" s="7"/>
      <c r="Z17" s="7"/>
      <c r="AA17" s="7"/>
      <c r="AB17" s="7"/>
      <c r="AC17" s="7"/>
      <c r="AD17" s="7"/>
    </row>
    <row r="18" spans="1:30" ht="12.75" customHeight="1">
      <c r="A18" s="28">
        <v>9</v>
      </c>
      <c r="B18" s="81" t="s">
        <v>50</v>
      </c>
      <c r="C18" s="39">
        <v>0</v>
      </c>
      <c r="D18" s="39">
        <v>0</v>
      </c>
      <c r="E18" s="45">
        <v>0</v>
      </c>
      <c r="F18" s="45">
        <v>0</v>
      </c>
      <c r="G18" s="45">
        <v>0</v>
      </c>
      <c r="H18" s="45">
        <v>0</v>
      </c>
      <c r="I18" s="45">
        <v>0</v>
      </c>
      <c r="J18" s="45">
        <v>0</v>
      </c>
      <c r="K18" s="39">
        <f t="shared" si="0"/>
        <v>0</v>
      </c>
      <c r="L18" s="47"/>
      <c r="M18" s="39">
        <f>C18-K18</f>
        <v>0</v>
      </c>
      <c r="N18" s="41"/>
      <c r="O18" s="98">
        <v>0</v>
      </c>
      <c r="P18" s="29" t="s">
        <v>177</v>
      </c>
      <c r="Q18" s="29"/>
      <c r="R18" s="7"/>
      <c r="S18" s="7"/>
      <c r="T18" s="7"/>
      <c r="U18" s="7"/>
      <c r="V18" s="7"/>
      <c r="W18" s="7"/>
      <c r="X18" s="7"/>
      <c r="Y18" s="7"/>
      <c r="Z18" s="7"/>
      <c r="AA18" s="7"/>
      <c r="AB18" s="7"/>
      <c r="AC18" s="7"/>
      <c r="AD18" s="7"/>
    </row>
    <row r="19" spans="1:30" ht="12.75" customHeight="1">
      <c r="A19" s="28">
        <v>10</v>
      </c>
      <c r="B19" s="81" t="s">
        <v>47</v>
      </c>
      <c r="C19" s="39">
        <v>1000</v>
      </c>
      <c r="D19" s="39">
        <v>145</v>
      </c>
      <c r="E19" s="45">
        <v>83.33</v>
      </c>
      <c r="F19" s="45">
        <v>83.33</v>
      </c>
      <c r="G19" s="45">
        <v>83.33</v>
      </c>
      <c r="H19" s="45">
        <v>83.33</v>
      </c>
      <c r="I19" s="45">
        <v>83.33</v>
      </c>
      <c r="J19" s="45">
        <v>83.33</v>
      </c>
      <c r="K19" s="39">
        <f t="shared" si="0"/>
        <v>644.98</v>
      </c>
      <c r="L19" s="47"/>
      <c r="M19" s="39">
        <f>C19-K19</f>
        <v>355.02</v>
      </c>
      <c r="N19" s="41"/>
      <c r="O19" s="98">
        <v>650</v>
      </c>
      <c r="P19" s="29" t="s">
        <v>170</v>
      </c>
      <c r="Q19" s="29"/>
      <c r="R19" s="7"/>
      <c r="S19" s="7"/>
      <c r="T19" s="7"/>
      <c r="U19" s="7"/>
      <c r="V19" s="7"/>
      <c r="W19" s="7"/>
      <c r="X19" s="7"/>
      <c r="Y19" s="7"/>
      <c r="Z19" s="7"/>
      <c r="AA19" s="7"/>
      <c r="AB19" s="7"/>
      <c r="AC19" s="7"/>
      <c r="AD19" s="7"/>
    </row>
    <row r="20" spans="1:30" ht="12.75" customHeight="1">
      <c r="A20" s="28">
        <v>11</v>
      </c>
      <c r="B20" s="81" t="s">
        <v>48</v>
      </c>
      <c r="C20" s="39">
        <v>60</v>
      </c>
      <c r="D20" s="39">
        <v>15</v>
      </c>
      <c r="E20" s="45">
        <v>0</v>
      </c>
      <c r="F20" s="45">
        <v>0</v>
      </c>
      <c r="G20" s="45">
        <v>0</v>
      </c>
      <c r="H20" s="45">
        <v>0</v>
      </c>
      <c r="I20" s="45">
        <v>0</v>
      </c>
      <c r="J20" s="45">
        <v>0</v>
      </c>
      <c r="K20" s="39">
        <f t="shared" si="0"/>
        <v>15</v>
      </c>
      <c r="L20" s="47"/>
      <c r="M20" s="39">
        <f>C20-D20</f>
        <v>45</v>
      </c>
      <c r="N20" s="41"/>
      <c r="O20" s="98">
        <v>60</v>
      </c>
      <c r="P20" s="29" t="s">
        <v>158</v>
      </c>
      <c r="Q20" s="29"/>
      <c r="R20" s="7"/>
      <c r="S20" s="7"/>
      <c r="T20" s="7"/>
      <c r="U20" s="7"/>
      <c r="V20" s="7"/>
      <c r="W20" s="7"/>
      <c r="X20" s="7"/>
      <c r="Y20" s="7"/>
      <c r="Z20" s="7"/>
      <c r="AA20" s="7"/>
      <c r="AB20" s="7"/>
      <c r="AC20" s="7"/>
      <c r="AD20" s="7"/>
    </row>
    <row r="21" spans="1:30" ht="12.75" customHeight="1">
      <c r="A21" s="28">
        <v>12</v>
      </c>
      <c r="B21" s="81" t="s">
        <v>49</v>
      </c>
      <c r="C21" s="39">
        <v>780</v>
      </c>
      <c r="D21" s="39">
        <v>0</v>
      </c>
      <c r="E21" s="45">
        <v>0</v>
      </c>
      <c r="F21" s="45">
        <v>0</v>
      </c>
      <c r="G21" s="45">
        <v>0</v>
      </c>
      <c r="H21" s="45">
        <v>0</v>
      </c>
      <c r="I21" s="45">
        <v>0</v>
      </c>
      <c r="J21" s="45">
        <v>0</v>
      </c>
      <c r="K21" s="39">
        <f t="shared" si="0"/>
        <v>0</v>
      </c>
      <c r="L21" s="47"/>
      <c r="M21" s="39">
        <v>780</v>
      </c>
      <c r="N21" s="41"/>
      <c r="O21" s="98"/>
      <c r="P21" s="29" t="s">
        <v>165</v>
      </c>
      <c r="Q21" s="29"/>
      <c r="R21" s="7"/>
      <c r="S21" s="7"/>
      <c r="T21" s="7"/>
      <c r="U21" s="7"/>
      <c r="V21" s="7"/>
      <c r="W21" s="7"/>
      <c r="X21" s="7"/>
      <c r="Y21" s="7"/>
      <c r="Z21" s="7"/>
      <c r="AA21" s="7"/>
      <c r="AB21" s="7"/>
      <c r="AC21" s="7"/>
      <c r="AD21" s="7"/>
    </row>
    <row r="22" spans="1:30" ht="12.75" customHeight="1">
      <c r="A22" s="28">
        <v>13</v>
      </c>
      <c r="B22" s="81" t="s">
        <v>50</v>
      </c>
      <c r="C22" s="39">
        <v>500</v>
      </c>
      <c r="D22" s="39">
        <v>0</v>
      </c>
      <c r="E22" s="45">
        <v>0</v>
      </c>
      <c r="F22" s="45">
        <v>0</v>
      </c>
      <c r="G22" s="45">
        <v>0</v>
      </c>
      <c r="H22" s="45">
        <v>0</v>
      </c>
      <c r="I22" s="45">
        <v>0</v>
      </c>
      <c r="J22" s="45">
        <v>0</v>
      </c>
      <c r="K22" s="39">
        <f t="shared" si="0"/>
        <v>0</v>
      </c>
      <c r="L22" s="47"/>
      <c r="M22" s="39">
        <v>500</v>
      </c>
      <c r="N22" s="41"/>
      <c r="O22" s="98">
        <v>250</v>
      </c>
      <c r="P22" s="29" t="s">
        <v>166</v>
      </c>
      <c r="Q22" s="29"/>
      <c r="R22" s="7"/>
      <c r="S22" s="7"/>
      <c r="T22" s="7"/>
      <c r="U22" s="7"/>
      <c r="V22" s="7"/>
      <c r="W22" s="7"/>
      <c r="X22" s="7"/>
      <c r="Y22" s="7"/>
      <c r="Z22" s="7"/>
      <c r="AA22" s="7"/>
      <c r="AB22" s="7"/>
      <c r="AC22" s="7"/>
      <c r="AD22" s="7"/>
    </row>
    <row r="23" spans="1:30" ht="12.75" customHeight="1">
      <c r="A23" s="28">
        <v>14</v>
      </c>
      <c r="B23" s="81" t="s">
        <v>51</v>
      </c>
      <c r="C23" s="39">
        <v>300</v>
      </c>
      <c r="D23" s="39">
        <v>3.4</v>
      </c>
      <c r="E23" s="45">
        <v>0</v>
      </c>
      <c r="F23" s="45">
        <v>0</v>
      </c>
      <c r="G23" s="45">
        <v>0</v>
      </c>
      <c r="H23" s="45">
        <v>0</v>
      </c>
      <c r="I23" s="45">
        <v>0</v>
      </c>
      <c r="J23" s="45">
        <v>0</v>
      </c>
      <c r="K23" s="39">
        <f t="shared" si="0"/>
        <v>3.4</v>
      </c>
      <c r="L23" s="47"/>
      <c r="M23" s="39">
        <f>C23-D23</f>
        <v>296.60000000000002</v>
      </c>
      <c r="N23" s="41"/>
      <c r="O23" s="98">
        <v>250</v>
      </c>
      <c r="P23" s="29" t="s">
        <v>146</v>
      </c>
      <c r="Q23" s="29"/>
      <c r="R23" s="7"/>
      <c r="S23" s="7"/>
      <c r="T23" s="7"/>
      <c r="U23" s="7"/>
      <c r="V23" s="7"/>
      <c r="W23" s="7"/>
      <c r="X23" s="7"/>
      <c r="Y23" s="7"/>
      <c r="Z23" s="7"/>
      <c r="AA23" s="7"/>
      <c r="AB23" s="7"/>
      <c r="AC23" s="7"/>
      <c r="AD23" s="7"/>
    </row>
    <row r="24" spans="1:30" ht="12.75" customHeight="1">
      <c r="A24" s="28">
        <v>15</v>
      </c>
      <c r="B24" s="81" t="s">
        <v>52</v>
      </c>
      <c r="C24" s="39">
        <v>100</v>
      </c>
      <c r="D24" s="39">
        <v>0</v>
      </c>
      <c r="E24" s="45">
        <v>0</v>
      </c>
      <c r="F24" s="45">
        <v>17.100000000000001</v>
      </c>
      <c r="G24" s="45">
        <v>0</v>
      </c>
      <c r="H24" s="45">
        <v>0</v>
      </c>
      <c r="I24" s="45">
        <v>0</v>
      </c>
      <c r="J24" s="45">
        <v>0</v>
      </c>
      <c r="K24" s="39">
        <f t="shared" si="0"/>
        <v>17.100000000000001</v>
      </c>
      <c r="L24" s="47"/>
      <c r="M24" s="39">
        <f>C24-F24</f>
        <v>82.9</v>
      </c>
      <c r="N24" s="41"/>
      <c r="O24" s="98">
        <v>50</v>
      </c>
      <c r="P24" s="29"/>
      <c r="Q24" s="29"/>
      <c r="R24" s="7"/>
      <c r="S24" s="7"/>
      <c r="T24" s="7"/>
      <c r="U24" s="7"/>
      <c r="V24" s="7"/>
      <c r="W24" s="7"/>
      <c r="X24" s="7"/>
      <c r="Y24" s="7"/>
      <c r="Z24" s="7"/>
      <c r="AA24" s="7"/>
      <c r="AB24" s="7"/>
      <c r="AC24" s="7"/>
      <c r="AD24" s="7"/>
    </row>
    <row r="25" spans="1:30" ht="12.75" customHeight="1">
      <c r="A25" s="28">
        <v>16</v>
      </c>
      <c r="B25" s="81" t="s">
        <v>53</v>
      </c>
      <c r="C25" s="39">
        <v>467</v>
      </c>
      <c r="D25" s="39">
        <v>468</v>
      </c>
      <c r="E25" s="45">
        <v>0</v>
      </c>
      <c r="F25" s="45">
        <v>0</v>
      </c>
      <c r="G25" s="45">
        <v>20</v>
      </c>
      <c r="H25" s="45">
        <v>0</v>
      </c>
      <c r="I25" s="45">
        <v>0</v>
      </c>
      <c r="J25" s="45">
        <v>0</v>
      </c>
      <c r="K25" s="39">
        <f t="shared" si="0"/>
        <v>488</v>
      </c>
      <c r="L25" s="47"/>
      <c r="M25" s="39">
        <f>C25-K25</f>
        <v>-21</v>
      </c>
      <c r="N25" s="41"/>
      <c r="O25" s="98">
        <v>336</v>
      </c>
      <c r="P25" s="29" t="s">
        <v>175</v>
      </c>
      <c r="Q25" s="29"/>
      <c r="R25" s="7"/>
      <c r="S25" s="7"/>
      <c r="T25" s="7"/>
      <c r="U25" s="7"/>
      <c r="V25" s="7"/>
      <c r="W25" s="7"/>
      <c r="X25" s="7"/>
      <c r="Y25" s="7"/>
      <c r="Z25" s="7"/>
      <c r="AA25" s="7"/>
      <c r="AB25" s="7"/>
      <c r="AC25" s="7"/>
      <c r="AD25" s="7"/>
    </row>
    <row r="26" spans="1:30" ht="12.75" customHeight="1">
      <c r="A26" s="28">
        <v>17</v>
      </c>
      <c r="B26" s="81" t="s">
        <v>54</v>
      </c>
      <c r="C26" s="39">
        <v>1300</v>
      </c>
      <c r="D26" s="39">
        <v>1197.95</v>
      </c>
      <c r="E26" s="45">
        <v>196</v>
      </c>
      <c r="F26" s="45">
        <v>196</v>
      </c>
      <c r="G26" s="45">
        <v>196</v>
      </c>
      <c r="H26" s="45">
        <v>196</v>
      </c>
      <c r="I26" s="45">
        <v>196</v>
      </c>
      <c r="J26" s="45">
        <v>0</v>
      </c>
      <c r="K26" s="39">
        <f t="shared" si="0"/>
        <v>2177.9499999999998</v>
      </c>
      <c r="L26" s="47"/>
      <c r="M26" s="39">
        <f>C26-K26</f>
        <v>-877.94999999999982</v>
      </c>
      <c r="N26" s="41"/>
      <c r="O26" s="98">
        <v>1346</v>
      </c>
      <c r="P26" s="30" t="s">
        <v>176</v>
      </c>
      <c r="Q26" s="29"/>
      <c r="R26" s="7"/>
      <c r="S26" s="7"/>
      <c r="T26" s="7"/>
      <c r="U26" s="7"/>
      <c r="V26" s="7"/>
      <c r="W26" s="7"/>
      <c r="X26" s="7"/>
      <c r="Y26" s="7"/>
      <c r="Z26" s="7"/>
      <c r="AA26" s="7"/>
      <c r="AB26" s="7"/>
      <c r="AC26" s="7"/>
      <c r="AD26" s="7"/>
    </row>
    <row r="27" spans="1:30" ht="12.75" customHeight="1">
      <c r="A27" s="28">
        <v>18</v>
      </c>
      <c r="B27" s="81" t="s">
        <v>58</v>
      </c>
      <c r="C27" s="39">
        <v>0</v>
      </c>
      <c r="D27" s="39">
        <v>697.56</v>
      </c>
      <c r="E27" s="45">
        <v>0</v>
      </c>
      <c r="F27" s="45">
        <v>0</v>
      </c>
      <c r="G27" s="45">
        <v>0</v>
      </c>
      <c r="H27" s="45">
        <v>0</v>
      </c>
      <c r="I27" s="45">
        <v>0</v>
      </c>
      <c r="J27" s="45">
        <v>0</v>
      </c>
      <c r="K27" s="39">
        <f t="shared" si="0"/>
        <v>697.56</v>
      </c>
      <c r="L27" s="47"/>
      <c r="M27" s="39">
        <f>C27-D27</f>
        <v>-697.56</v>
      </c>
      <c r="N27" s="41"/>
      <c r="O27" s="98">
        <v>0</v>
      </c>
      <c r="P27" s="30" t="s">
        <v>59</v>
      </c>
      <c r="Q27" s="29"/>
      <c r="R27" s="7"/>
      <c r="S27" s="7"/>
      <c r="T27" s="7"/>
      <c r="U27" s="7"/>
      <c r="V27" s="7"/>
      <c r="W27" s="7"/>
      <c r="X27" s="7"/>
      <c r="Y27" s="7"/>
      <c r="Z27" s="7"/>
      <c r="AA27" s="7"/>
      <c r="AB27" s="7"/>
      <c r="AC27" s="7"/>
      <c r="AD27" s="7"/>
    </row>
    <row r="28" spans="1:30" ht="12.75" customHeight="1">
      <c r="A28" s="28">
        <v>19</v>
      </c>
      <c r="B28" s="81" t="s">
        <v>55</v>
      </c>
      <c r="C28" s="39">
        <v>416</v>
      </c>
      <c r="D28" s="39">
        <v>416</v>
      </c>
      <c r="E28" s="45">
        <v>0</v>
      </c>
      <c r="F28" s="45">
        <v>0</v>
      </c>
      <c r="G28" s="45">
        <v>0</v>
      </c>
      <c r="H28" s="45">
        <v>0</v>
      </c>
      <c r="I28" s="45">
        <v>0</v>
      </c>
      <c r="J28" s="45">
        <v>0</v>
      </c>
      <c r="K28" s="39">
        <f t="shared" si="0"/>
        <v>416</v>
      </c>
      <c r="L28" s="47"/>
      <c r="M28" s="39">
        <f>C28-K28</f>
        <v>0</v>
      </c>
      <c r="N28" s="41"/>
      <c r="O28" s="98">
        <v>458</v>
      </c>
      <c r="P28" s="29" t="s">
        <v>57</v>
      </c>
      <c r="Q28" s="29"/>
      <c r="R28" s="7"/>
      <c r="S28" s="7"/>
      <c r="T28" s="7"/>
      <c r="U28" s="7"/>
      <c r="V28" s="7"/>
      <c r="W28" s="7"/>
      <c r="X28" s="7"/>
      <c r="Y28" s="7"/>
      <c r="Z28" s="7"/>
      <c r="AA28" s="7"/>
      <c r="AB28" s="7"/>
      <c r="AC28" s="7"/>
      <c r="AD28" s="7"/>
    </row>
    <row r="29" spans="1:30" ht="12.75" customHeight="1">
      <c r="A29" s="17"/>
      <c r="B29" s="82" t="s">
        <v>38</v>
      </c>
      <c r="C29" s="48">
        <f t="shared" ref="C29:K29" si="1">SUM(C8:C28)</f>
        <v>41717.9</v>
      </c>
      <c r="D29" s="48">
        <f t="shared" si="1"/>
        <v>19804.250000000004</v>
      </c>
      <c r="E29" s="48">
        <f t="shared" si="1"/>
        <v>3952.17</v>
      </c>
      <c r="F29" s="48">
        <f t="shared" si="1"/>
        <v>2203.73</v>
      </c>
      <c r="G29" s="48">
        <f t="shared" si="1"/>
        <v>2425.2399999999998</v>
      </c>
      <c r="H29" s="48">
        <f t="shared" si="1"/>
        <v>4429.45</v>
      </c>
      <c r="I29" s="48">
        <f t="shared" si="1"/>
        <v>2167.2399999999998</v>
      </c>
      <c r="J29" s="48">
        <f t="shared" si="1"/>
        <v>2367.2399999999998</v>
      </c>
      <c r="K29" s="48">
        <f t="shared" si="1"/>
        <v>37349.32</v>
      </c>
      <c r="L29" s="49"/>
      <c r="M29" s="48">
        <f>SUM(M8:M16)</f>
        <v>3824.8199999999961</v>
      </c>
      <c r="N29" s="41"/>
      <c r="O29" s="99">
        <f>SUM(O8:O28)</f>
        <v>39708</v>
      </c>
      <c r="P29" s="29"/>
      <c r="Q29" s="29"/>
      <c r="R29" s="7"/>
      <c r="S29" s="7"/>
      <c r="T29" s="7"/>
      <c r="U29" s="7"/>
      <c r="V29" s="7"/>
      <c r="W29" s="7"/>
      <c r="X29" s="7"/>
      <c r="Y29" s="7"/>
      <c r="Z29" s="7"/>
      <c r="AA29" s="7"/>
      <c r="AB29" s="7"/>
      <c r="AC29" s="7"/>
      <c r="AD29" s="7"/>
    </row>
    <row r="30" spans="1:30" ht="12.75" customHeight="1">
      <c r="A30" s="7"/>
      <c r="B30" s="19"/>
      <c r="C30" s="19"/>
      <c r="D30" s="20"/>
      <c r="E30" s="7"/>
      <c r="F30" s="102">
        <f>- O12</f>
        <v>-674</v>
      </c>
      <c r="G30" s="7"/>
      <c r="H30" s="7"/>
      <c r="I30" s="7"/>
      <c r="J30" s="7"/>
      <c r="K30" s="7"/>
      <c r="L30" s="7"/>
      <c r="M30" s="7"/>
      <c r="N30" s="7"/>
      <c r="O30" s="36"/>
      <c r="P30" s="29"/>
      <c r="Q30" s="29"/>
      <c r="R30" s="7"/>
      <c r="S30" s="7"/>
      <c r="T30" s="7"/>
      <c r="U30" s="7"/>
      <c r="V30" s="7"/>
      <c r="W30" s="7"/>
      <c r="X30" s="7"/>
      <c r="Y30" s="7"/>
      <c r="Z30" s="7"/>
      <c r="AA30" s="7"/>
      <c r="AB30" s="7"/>
      <c r="AC30" s="7"/>
      <c r="AD30" s="7"/>
    </row>
    <row r="31" spans="1:30" ht="12.75" customHeight="1">
      <c r="A31" s="34" t="s">
        <v>75</v>
      </c>
      <c r="B31" s="13"/>
      <c r="C31" s="10" t="s">
        <v>27</v>
      </c>
      <c r="D31" s="10" t="s">
        <v>28</v>
      </c>
      <c r="E31" s="10" t="s">
        <v>29</v>
      </c>
      <c r="F31" s="10" t="s">
        <v>30</v>
      </c>
      <c r="G31" s="10" t="s">
        <v>31</v>
      </c>
      <c r="H31" s="10" t="s">
        <v>32</v>
      </c>
      <c r="I31" s="10" t="s">
        <v>33</v>
      </c>
      <c r="J31" s="10" t="s">
        <v>34</v>
      </c>
      <c r="K31" s="10" t="s">
        <v>35</v>
      </c>
      <c r="L31" s="10"/>
      <c r="M31" s="10" t="s">
        <v>36</v>
      </c>
      <c r="N31" s="7"/>
      <c r="O31" s="37" t="s">
        <v>37</v>
      </c>
      <c r="P31" s="7"/>
      <c r="Q31" s="7"/>
      <c r="R31" s="7"/>
      <c r="S31" s="7"/>
      <c r="T31" s="7"/>
      <c r="U31" s="7"/>
      <c r="V31" s="7"/>
      <c r="W31" s="7"/>
      <c r="X31" s="7"/>
      <c r="Y31" s="7"/>
      <c r="Z31" s="7"/>
      <c r="AA31" s="7"/>
      <c r="AB31" s="7"/>
      <c r="AC31" s="7"/>
      <c r="AD31" s="7"/>
    </row>
    <row r="32" spans="1:30" ht="12.75" customHeight="1">
      <c r="A32" s="21">
        <v>20</v>
      </c>
      <c r="B32" s="83" t="s">
        <v>60</v>
      </c>
      <c r="C32" s="39">
        <v>401</v>
      </c>
      <c r="D32" s="39">
        <v>135</v>
      </c>
      <c r="E32" s="40">
        <v>0</v>
      </c>
      <c r="F32" s="40">
        <v>192.5</v>
      </c>
      <c r="G32" s="50">
        <v>0</v>
      </c>
      <c r="H32" s="50">
        <v>67.5</v>
      </c>
      <c r="I32" s="50">
        <v>0</v>
      </c>
      <c r="J32" s="50">
        <v>67.5</v>
      </c>
      <c r="K32" s="39">
        <f>SUM(D32:J32)</f>
        <v>462.5</v>
      </c>
      <c r="L32" s="39"/>
      <c r="M32" s="39">
        <f>C32-K32</f>
        <v>-61.5</v>
      </c>
      <c r="N32" s="41"/>
      <c r="O32" s="98">
        <v>475</v>
      </c>
      <c r="P32" s="29" t="s">
        <v>167</v>
      </c>
      <c r="Q32" s="7"/>
      <c r="R32" s="7"/>
      <c r="S32" s="7"/>
      <c r="T32" s="7"/>
      <c r="U32" s="7"/>
      <c r="V32" s="7"/>
      <c r="W32" s="7"/>
      <c r="X32" s="7"/>
      <c r="Y32" s="7"/>
      <c r="Z32" s="7"/>
      <c r="AA32" s="7"/>
      <c r="AB32" s="7"/>
      <c r="AC32" s="7"/>
      <c r="AD32" s="7"/>
    </row>
    <row r="33" spans="1:30" ht="12.75" customHeight="1">
      <c r="A33" s="22">
        <v>21</v>
      </c>
      <c r="B33" s="84" t="s">
        <v>61</v>
      </c>
      <c r="C33" s="44">
        <v>180</v>
      </c>
      <c r="D33" s="44">
        <v>81.900000000000006</v>
      </c>
      <c r="E33" s="43">
        <v>40.950000000000003</v>
      </c>
      <c r="F33" s="43">
        <v>0</v>
      </c>
      <c r="G33" s="50">
        <v>40.950000000000003</v>
      </c>
      <c r="H33" s="50">
        <v>0</v>
      </c>
      <c r="I33" s="50">
        <v>0</v>
      </c>
      <c r="J33" s="50">
        <v>0</v>
      </c>
      <c r="K33" s="39">
        <f t="shared" ref="K33:K45" si="2">SUM(D33:J33)</f>
        <v>163.80000000000001</v>
      </c>
      <c r="L33" s="51"/>
      <c r="M33" s="39">
        <f>C33-K33</f>
        <v>16.199999999999989</v>
      </c>
      <c r="N33" s="41"/>
      <c r="O33" s="98">
        <v>180</v>
      </c>
      <c r="P33" s="29" t="s">
        <v>168</v>
      </c>
      <c r="Q33" s="7"/>
      <c r="R33" s="7"/>
      <c r="S33" s="7"/>
      <c r="T33" s="7"/>
      <c r="U33" s="7"/>
      <c r="V33" s="7"/>
      <c r="W33" s="7"/>
      <c r="X33" s="7"/>
      <c r="Y33" s="7"/>
      <c r="Z33" s="7"/>
      <c r="AA33" s="7"/>
      <c r="AB33" s="7"/>
      <c r="AC33" s="7"/>
      <c r="AD33" s="7"/>
    </row>
    <row r="34" spans="1:30" ht="12.75" customHeight="1">
      <c r="A34" s="22">
        <v>22</v>
      </c>
      <c r="B34" s="85" t="s">
        <v>62</v>
      </c>
      <c r="C34" s="44">
        <v>2112</v>
      </c>
      <c r="D34" s="52">
        <v>1667.2</v>
      </c>
      <c r="E34" s="43">
        <v>166.72</v>
      </c>
      <c r="F34" s="43">
        <v>166.72</v>
      </c>
      <c r="G34" s="50">
        <v>166.72</v>
      </c>
      <c r="H34" s="50">
        <v>166.72</v>
      </c>
      <c r="I34" s="50">
        <v>166.72</v>
      </c>
      <c r="J34" s="50">
        <v>0</v>
      </c>
      <c r="K34" s="39">
        <f t="shared" si="2"/>
        <v>2500.7999999999997</v>
      </c>
      <c r="L34" s="51"/>
      <c r="M34" s="39">
        <f>C34-K34</f>
        <v>-388.79999999999973</v>
      </c>
      <c r="N34" s="41"/>
      <c r="O34" s="98">
        <v>2345</v>
      </c>
      <c r="P34" s="29" t="s">
        <v>79</v>
      </c>
      <c r="Q34" s="7"/>
      <c r="R34" s="7"/>
      <c r="S34" s="7"/>
      <c r="T34" s="7"/>
      <c r="U34" s="7"/>
      <c r="V34" s="7"/>
      <c r="W34" s="7"/>
      <c r="X34" s="7"/>
      <c r="Y34" s="7"/>
      <c r="Z34" s="7"/>
      <c r="AA34" s="7"/>
      <c r="AB34" s="7"/>
      <c r="AC34" s="7"/>
      <c r="AD34" s="7"/>
    </row>
    <row r="35" spans="1:30" ht="12.75" customHeight="1">
      <c r="A35" s="23">
        <v>23</v>
      </c>
      <c r="B35" s="86" t="s">
        <v>72</v>
      </c>
      <c r="C35" s="39">
        <v>1500</v>
      </c>
      <c r="D35" s="39">
        <v>140</v>
      </c>
      <c r="E35" s="42">
        <v>37.5</v>
      </c>
      <c r="F35" s="53">
        <v>0</v>
      </c>
      <c r="G35" s="50">
        <v>0</v>
      </c>
      <c r="H35" s="50">
        <v>0</v>
      </c>
      <c r="I35" s="50">
        <v>0</v>
      </c>
      <c r="J35" s="50">
        <v>0</v>
      </c>
      <c r="K35" s="39">
        <f t="shared" si="2"/>
        <v>177.5</v>
      </c>
      <c r="L35" s="51"/>
      <c r="M35" s="39">
        <f>C35-K35</f>
        <v>1322.5</v>
      </c>
      <c r="N35" s="41"/>
      <c r="O35" s="98">
        <v>500</v>
      </c>
      <c r="P35" s="29" t="s">
        <v>169</v>
      </c>
      <c r="Q35" s="7"/>
      <c r="R35" s="7"/>
      <c r="S35" s="7"/>
      <c r="T35" s="7"/>
      <c r="U35" s="7"/>
      <c r="V35" s="7"/>
      <c r="W35" s="7"/>
      <c r="X35" s="7"/>
      <c r="Y35" s="7"/>
      <c r="Z35" s="7"/>
      <c r="AA35" s="7"/>
      <c r="AB35" s="7"/>
      <c r="AC35" s="7"/>
      <c r="AD35" s="7"/>
    </row>
    <row r="36" spans="1:30" ht="12.75" customHeight="1">
      <c r="A36" s="32">
        <v>24</v>
      </c>
      <c r="B36" s="87" t="s">
        <v>63</v>
      </c>
      <c r="C36" s="46">
        <v>1180</v>
      </c>
      <c r="D36" s="46">
        <v>0</v>
      </c>
      <c r="E36" s="54">
        <v>0</v>
      </c>
      <c r="F36" s="54">
        <v>0</v>
      </c>
      <c r="G36" s="55">
        <v>245</v>
      </c>
      <c r="H36" s="55">
        <v>0</v>
      </c>
      <c r="I36" s="55">
        <v>0</v>
      </c>
      <c r="J36" s="55">
        <v>0</v>
      </c>
      <c r="K36" s="39">
        <f t="shared" si="2"/>
        <v>245</v>
      </c>
      <c r="L36" s="47"/>
      <c r="M36" s="39">
        <v>1180</v>
      </c>
      <c r="N36" s="41"/>
      <c r="O36" s="98">
        <v>300</v>
      </c>
      <c r="P36" s="29" t="s">
        <v>147</v>
      </c>
      <c r="Q36" s="7"/>
      <c r="R36" s="7"/>
      <c r="S36" s="7"/>
      <c r="T36" s="7"/>
      <c r="U36" s="7"/>
      <c r="V36" s="7"/>
      <c r="W36" s="7"/>
      <c r="X36" s="7"/>
      <c r="Y36" s="7"/>
      <c r="Z36" s="7"/>
      <c r="AA36" s="7"/>
      <c r="AB36" s="7"/>
      <c r="AC36" s="7"/>
      <c r="AD36" s="7"/>
    </row>
    <row r="37" spans="1:30" ht="12.75" customHeight="1">
      <c r="A37" s="32">
        <v>25</v>
      </c>
      <c r="B37" s="87" t="s">
        <v>64</v>
      </c>
      <c r="C37" s="46">
        <v>6000</v>
      </c>
      <c r="D37" s="46">
        <v>2650</v>
      </c>
      <c r="E37" s="56">
        <v>0</v>
      </c>
      <c r="F37" s="57">
        <v>687.5</v>
      </c>
      <c r="G37" s="55">
        <v>0</v>
      </c>
      <c r="H37" s="55">
        <v>245</v>
      </c>
      <c r="I37" s="55">
        <v>0</v>
      </c>
      <c r="J37" s="55">
        <v>0</v>
      </c>
      <c r="K37" s="39">
        <f t="shared" si="2"/>
        <v>3582.5</v>
      </c>
      <c r="L37" s="47"/>
      <c r="M37" s="39">
        <f>C37-K37</f>
        <v>2417.5</v>
      </c>
      <c r="N37" s="41"/>
      <c r="O37" s="98">
        <v>5000</v>
      </c>
      <c r="P37" s="29" t="s">
        <v>159</v>
      </c>
      <c r="Q37" s="7"/>
      <c r="R37" s="7"/>
      <c r="S37" s="7"/>
      <c r="T37" s="7"/>
      <c r="U37" s="7"/>
      <c r="V37" s="7"/>
      <c r="W37" s="7"/>
      <c r="X37" s="7"/>
      <c r="Y37" s="7"/>
      <c r="Z37" s="7"/>
      <c r="AA37" s="7"/>
      <c r="AB37" s="7"/>
      <c r="AC37" s="7"/>
      <c r="AD37" s="7"/>
    </row>
    <row r="38" spans="1:30" ht="12.75" customHeight="1">
      <c r="A38" s="24">
        <v>26</v>
      </c>
      <c r="B38" s="87" t="s">
        <v>65</v>
      </c>
      <c r="C38" s="46">
        <v>600</v>
      </c>
      <c r="D38" s="46">
        <v>0</v>
      </c>
      <c r="E38" s="56">
        <v>0</v>
      </c>
      <c r="F38" s="56">
        <v>0</v>
      </c>
      <c r="G38" s="58">
        <v>0</v>
      </c>
      <c r="H38" s="58">
        <v>0</v>
      </c>
      <c r="I38" s="58">
        <v>180</v>
      </c>
      <c r="J38" s="58">
        <v>100</v>
      </c>
      <c r="K38" s="39">
        <f t="shared" si="2"/>
        <v>280</v>
      </c>
      <c r="L38" s="47"/>
      <c r="M38" s="39">
        <f>C38-K38</f>
        <v>320</v>
      </c>
      <c r="N38" s="41"/>
      <c r="O38" s="98">
        <v>300</v>
      </c>
      <c r="P38" s="29" t="s">
        <v>160</v>
      </c>
      <c r="Q38" s="7"/>
      <c r="R38" s="7"/>
      <c r="S38" s="7"/>
      <c r="T38" s="7"/>
      <c r="U38" s="7"/>
      <c r="V38" s="7"/>
      <c r="W38" s="7"/>
      <c r="X38" s="7"/>
      <c r="Y38" s="7"/>
      <c r="Z38" s="7"/>
      <c r="AA38" s="7"/>
      <c r="AB38" s="7"/>
      <c r="AC38" s="7"/>
      <c r="AD38" s="7"/>
    </row>
    <row r="39" spans="1:30" ht="12.75" customHeight="1">
      <c r="A39" s="33">
        <v>27</v>
      </c>
      <c r="B39" s="88" t="s">
        <v>66</v>
      </c>
      <c r="C39" s="46">
        <v>800</v>
      </c>
      <c r="D39" s="46">
        <v>0</v>
      </c>
      <c r="E39" s="56">
        <v>0</v>
      </c>
      <c r="F39" s="56">
        <v>0</v>
      </c>
      <c r="G39" s="56">
        <v>0</v>
      </c>
      <c r="H39" s="58">
        <v>0</v>
      </c>
      <c r="I39" s="58">
        <v>0</v>
      </c>
      <c r="J39" s="58">
        <v>0</v>
      </c>
      <c r="K39" s="39">
        <f t="shared" si="2"/>
        <v>0</v>
      </c>
      <c r="L39" s="47"/>
      <c r="M39" s="39">
        <f>C39-K39</f>
        <v>800</v>
      </c>
      <c r="N39" s="41"/>
      <c r="O39" s="98">
        <v>500</v>
      </c>
      <c r="P39" s="29" t="s">
        <v>73</v>
      </c>
      <c r="Q39" s="7"/>
      <c r="R39" s="7"/>
      <c r="S39" s="7"/>
      <c r="T39" s="7"/>
      <c r="U39" s="7"/>
      <c r="V39" s="7"/>
      <c r="W39" s="7"/>
      <c r="X39" s="7"/>
      <c r="Y39" s="7"/>
      <c r="Z39" s="7"/>
      <c r="AA39" s="7"/>
      <c r="AB39" s="7"/>
      <c r="AC39" s="7"/>
      <c r="AD39" s="7"/>
    </row>
    <row r="40" spans="1:30" ht="12.75" customHeight="1">
      <c r="A40" s="33">
        <v>28</v>
      </c>
      <c r="B40" s="88" t="s">
        <v>67</v>
      </c>
      <c r="C40" s="46">
        <v>3914</v>
      </c>
      <c r="D40" s="46">
        <v>3580.8</v>
      </c>
      <c r="E40" s="56">
        <v>954.24</v>
      </c>
      <c r="F40" s="56">
        <v>477.12</v>
      </c>
      <c r="G40" s="56">
        <v>0</v>
      </c>
      <c r="H40" s="56">
        <v>0</v>
      </c>
      <c r="I40" s="56">
        <v>0</v>
      </c>
      <c r="J40" s="56">
        <v>0</v>
      </c>
      <c r="K40" s="39">
        <f t="shared" si="2"/>
        <v>5012.16</v>
      </c>
      <c r="L40" s="47"/>
      <c r="M40" s="39">
        <f>C40-K40</f>
        <v>-1098.1599999999999</v>
      </c>
      <c r="N40" s="41"/>
      <c r="O40" s="98">
        <v>5165</v>
      </c>
      <c r="P40" s="29" t="s">
        <v>77</v>
      </c>
      <c r="Q40" s="7"/>
      <c r="R40" s="7"/>
      <c r="S40" s="7"/>
      <c r="T40" s="7"/>
      <c r="U40" s="7"/>
      <c r="V40" s="7"/>
      <c r="W40" s="7"/>
      <c r="X40" s="7"/>
      <c r="Y40" s="7"/>
      <c r="Z40" s="7"/>
      <c r="AA40" s="7"/>
      <c r="AB40" s="7"/>
      <c r="AC40" s="7"/>
      <c r="AD40" s="7"/>
    </row>
    <row r="41" spans="1:30" ht="12.75" customHeight="1">
      <c r="A41" s="33">
        <v>29</v>
      </c>
      <c r="B41" s="88" t="s">
        <v>68</v>
      </c>
      <c r="C41" s="46">
        <v>100</v>
      </c>
      <c r="D41" s="45">
        <v>0</v>
      </c>
      <c r="E41" s="54">
        <v>0</v>
      </c>
      <c r="F41" s="54">
        <v>0</v>
      </c>
      <c r="G41" s="54">
        <v>0</v>
      </c>
      <c r="H41" s="55">
        <v>0</v>
      </c>
      <c r="I41" s="55">
        <v>0</v>
      </c>
      <c r="J41" s="55">
        <v>0</v>
      </c>
      <c r="K41" s="39">
        <f t="shared" si="2"/>
        <v>0</v>
      </c>
      <c r="L41" s="47"/>
      <c r="M41" s="39">
        <v>0</v>
      </c>
      <c r="N41" s="41"/>
      <c r="O41" s="98">
        <v>100</v>
      </c>
      <c r="P41" s="29"/>
      <c r="Q41" s="7"/>
      <c r="R41" s="7"/>
      <c r="S41" s="7"/>
      <c r="T41" s="7"/>
      <c r="U41" s="7"/>
      <c r="V41" s="7"/>
      <c r="W41" s="7"/>
      <c r="X41" s="7"/>
      <c r="Y41" s="7"/>
      <c r="Z41" s="7"/>
      <c r="AA41" s="7"/>
      <c r="AB41" s="7"/>
      <c r="AC41" s="7"/>
      <c r="AD41" s="7"/>
    </row>
    <row r="42" spans="1:30" ht="12.75" customHeight="1">
      <c r="A42" s="33">
        <v>31</v>
      </c>
      <c r="B42" s="89" t="s">
        <v>69</v>
      </c>
      <c r="C42" s="46">
        <v>5000</v>
      </c>
      <c r="D42" s="46">
        <v>2048</v>
      </c>
      <c r="E42" s="59">
        <v>2535</v>
      </c>
      <c r="F42" s="54">
        <v>0</v>
      </c>
      <c r="G42" s="55">
        <v>0</v>
      </c>
      <c r="H42" s="55">
        <v>0</v>
      </c>
      <c r="I42" s="55">
        <v>0</v>
      </c>
      <c r="J42" s="55">
        <v>0</v>
      </c>
      <c r="K42" s="39">
        <f t="shared" si="2"/>
        <v>4583</v>
      </c>
      <c r="L42" s="47"/>
      <c r="M42" s="39">
        <f>C42-K42</f>
        <v>417</v>
      </c>
      <c r="N42" s="41"/>
      <c r="O42" s="98">
        <v>5000</v>
      </c>
      <c r="P42" s="29" t="s">
        <v>78</v>
      </c>
      <c r="Q42" s="7"/>
      <c r="R42" s="7"/>
      <c r="S42" s="7"/>
      <c r="T42" s="7"/>
      <c r="U42" s="7"/>
      <c r="V42" s="7"/>
      <c r="W42" s="7"/>
      <c r="X42" s="7"/>
      <c r="Y42" s="7"/>
      <c r="Z42" s="7"/>
      <c r="AA42" s="7"/>
      <c r="AB42" s="7"/>
      <c r="AC42" s="7"/>
      <c r="AD42" s="7"/>
    </row>
    <row r="43" spans="1:30" ht="12.75" customHeight="1">
      <c r="A43" s="33">
        <v>32</v>
      </c>
      <c r="B43" s="89" t="s">
        <v>70</v>
      </c>
      <c r="C43" s="46">
        <v>40</v>
      </c>
      <c r="D43" s="46">
        <v>18.600000000000001</v>
      </c>
      <c r="E43" s="54">
        <v>9.6</v>
      </c>
      <c r="F43" s="54">
        <v>0</v>
      </c>
      <c r="G43" s="55">
        <v>0</v>
      </c>
      <c r="H43" s="55">
        <v>9.6</v>
      </c>
      <c r="I43" s="55">
        <v>0</v>
      </c>
      <c r="J43" s="55">
        <v>0</v>
      </c>
      <c r="K43" s="39">
        <f t="shared" si="2"/>
        <v>37.800000000000004</v>
      </c>
      <c r="L43" s="47"/>
      <c r="M43" s="39">
        <f>C43-K43</f>
        <v>2.1999999999999957</v>
      </c>
      <c r="N43" s="41"/>
      <c r="O43" s="98">
        <v>44</v>
      </c>
      <c r="P43" s="29" t="s">
        <v>161</v>
      </c>
      <c r="Q43" s="7"/>
      <c r="R43" s="7"/>
      <c r="S43" s="7"/>
      <c r="T43" s="7"/>
      <c r="U43" s="7"/>
      <c r="V43" s="7"/>
      <c r="W43" s="7"/>
      <c r="X43" s="7"/>
      <c r="Y43" s="7"/>
      <c r="Z43" s="7"/>
      <c r="AA43" s="7"/>
      <c r="AB43" s="7"/>
      <c r="AC43" s="7"/>
      <c r="AD43" s="7"/>
    </row>
    <row r="44" spans="1:30" ht="12.75" customHeight="1">
      <c r="A44" s="33">
        <v>33</v>
      </c>
      <c r="B44" s="89" t="s">
        <v>71</v>
      </c>
      <c r="C44" s="46">
        <v>750</v>
      </c>
      <c r="D44" s="46">
        <v>0</v>
      </c>
      <c r="E44" s="54">
        <v>0</v>
      </c>
      <c r="F44" s="54">
        <v>0</v>
      </c>
      <c r="G44" s="55">
        <v>180</v>
      </c>
      <c r="H44" s="55">
        <v>960</v>
      </c>
      <c r="I44" s="55">
        <v>0</v>
      </c>
      <c r="J44" s="55">
        <v>0</v>
      </c>
      <c r="K44" s="39">
        <f t="shared" si="2"/>
        <v>1140</v>
      </c>
      <c r="L44" s="47"/>
      <c r="M44" s="39">
        <f>C44-K44</f>
        <v>-390</v>
      </c>
      <c r="N44" s="41"/>
      <c r="O44" s="98">
        <v>1056</v>
      </c>
      <c r="P44" s="29" t="s">
        <v>162</v>
      </c>
      <c r="Q44" s="7"/>
      <c r="R44" s="7"/>
      <c r="S44" s="7"/>
      <c r="T44" s="7"/>
      <c r="U44" s="7"/>
      <c r="V44" s="7"/>
      <c r="W44" s="7"/>
      <c r="X44" s="7"/>
      <c r="Y44" s="7"/>
      <c r="Z44" s="7"/>
      <c r="AA44" s="7"/>
      <c r="AB44" s="7"/>
      <c r="AC44" s="7"/>
      <c r="AD44" s="7"/>
    </row>
    <row r="45" spans="1:30" ht="12.75" customHeight="1">
      <c r="A45" s="33">
        <v>34</v>
      </c>
      <c r="B45" s="89" t="s">
        <v>95</v>
      </c>
      <c r="C45" s="46">
        <v>0</v>
      </c>
      <c r="D45" s="46">
        <v>0</v>
      </c>
      <c r="E45" s="54">
        <v>0</v>
      </c>
      <c r="F45" s="54">
        <v>0</v>
      </c>
      <c r="G45" s="55">
        <v>0</v>
      </c>
      <c r="H45" s="55">
        <v>0</v>
      </c>
      <c r="I45" s="55">
        <v>0</v>
      </c>
      <c r="J45" s="55">
        <v>0</v>
      </c>
      <c r="K45" s="39">
        <f t="shared" si="2"/>
        <v>0</v>
      </c>
      <c r="L45" s="47"/>
      <c r="M45" s="39">
        <v>0</v>
      </c>
      <c r="N45" s="41"/>
      <c r="O45" s="98">
        <v>500</v>
      </c>
      <c r="P45" s="29" t="s">
        <v>96</v>
      </c>
      <c r="Q45" s="7"/>
      <c r="R45" s="7"/>
      <c r="S45" s="7"/>
      <c r="T45" s="7"/>
      <c r="U45" s="7"/>
      <c r="V45" s="7"/>
      <c r="W45" s="7"/>
      <c r="X45" s="7"/>
      <c r="Y45" s="7"/>
      <c r="Z45" s="7"/>
      <c r="AA45" s="7"/>
      <c r="AB45" s="7"/>
      <c r="AC45" s="7"/>
      <c r="AD45" s="7"/>
    </row>
    <row r="46" spans="1:30" ht="12.75" customHeight="1">
      <c r="A46" s="17"/>
      <c r="B46" s="18" t="s">
        <v>38</v>
      </c>
      <c r="C46" s="48">
        <f t="shared" ref="C46:J46" si="3">SUM(C32:C45)</f>
        <v>22577</v>
      </c>
      <c r="D46" s="48">
        <f t="shared" si="3"/>
        <v>10321.500000000002</v>
      </c>
      <c r="E46" s="48">
        <f t="shared" si="3"/>
        <v>3744.0099999999998</v>
      </c>
      <c r="F46" s="48">
        <f t="shared" si="3"/>
        <v>1523.8400000000001</v>
      </c>
      <c r="G46" s="48">
        <f t="shared" si="3"/>
        <v>632.67000000000007</v>
      </c>
      <c r="H46" s="48">
        <f t="shared" si="3"/>
        <v>1448.8200000000002</v>
      </c>
      <c r="I46" s="48">
        <f t="shared" si="3"/>
        <v>346.72</v>
      </c>
      <c r="J46" s="48">
        <f t="shared" si="3"/>
        <v>167.5</v>
      </c>
      <c r="K46" s="48">
        <f>SUM(K32:K44)</f>
        <v>18185.059999999998</v>
      </c>
      <c r="L46" s="49"/>
      <c r="M46" s="48">
        <f>SUM(M32:M44)</f>
        <v>4536.9400000000005</v>
      </c>
      <c r="N46" s="41"/>
      <c r="O46" s="48">
        <f>SUM(O32:O45)</f>
        <v>21465</v>
      </c>
      <c r="P46" s="7"/>
      <c r="Q46" s="7"/>
      <c r="R46" s="7"/>
      <c r="S46" s="7"/>
      <c r="T46" s="7"/>
      <c r="U46" s="7"/>
      <c r="V46" s="7"/>
      <c r="W46" s="7"/>
      <c r="X46" s="7"/>
      <c r="Y46" s="7"/>
      <c r="Z46" s="7"/>
      <c r="AA46" s="7"/>
      <c r="AB46" s="7"/>
      <c r="AC46" s="7"/>
      <c r="AD46" s="7"/>
    </row>
    <row r="47" spans="1:30" ht="12.75" customHeight="1">
      <c r="A47" s="7"/>
      <c r="B47" s="27"/>
      <c r="C47" s="19"/>
      <c r="D47" s="20"/>
      <c r="E47" s="7"/>
      <c r="F47" s="7"/>
      <c r="G47" s="7"/>
      <c r="H47" s="7"/>
      <c r="I47" s="7"/>
      <c r="J47" s="7"/>
      <c r="K47" s="7"/>
      <c r="L47" s="7"/>
      <c r="M47" s="7"/>
      <c r="N47" s="7"/>
      <c r="O47" s="7"/>
      <c r="P47" s="7"/>
      <c r="Q47" s="7"/>
      <c r="R47" s="7"/>
      <c r="S47" s="7"/>
      <c r="T47" s="7"/>
      <c r="U47" s="7"/>
      <c r="V47" s="7"/>
      <c r="W47" s="7"/>
      <c r="X47" s="7"/>
      <c r="Y47" s="7"/>
      <c r="Z47" s="7"/>
      <c r="AA47" s="7"/>
      <c r="AB47" s="7"/>
      <c r="AC47" s="7"/>
      <c r="AD47" s="7"/>
    </row>
    <row r="48" spans="1:30" ht="12.75" customHeight="1">
      <c r="A48" s="7"/>
      <c r="B48" s="97" t="s">
        <v>119</v>
      </c>
      <c r="C48" s="19"/>
      <c r="D48" s="20"/>
      <c r="E48" s="7"/>
      <c r="F48" s="7"/>
      <c r="G48" s="7"/>
      <c r="H48" s="7"/>
      <c r="I48" s="7"/>
      <c r="J48" s="7"/>
      <c r="K48" s="7"/>
      <c r="L48" s="7"/>
      <c r="M48" s="7"/>
      <c r="N48" s="7"/>
      <c r="O48" s="7"/>
      <c r="P48" s="7"/>
      <c r="Q48" s="7"/>
      <c r="R48" s="7"/>
      <c r="S48" s="7"/>
      <c r="T48" s="7"/>
      <c r="U48" s="7"/>
      <c r="V48" s="7"/>
      <c r="W48" s="7"/>
      <c r="X48" s="7"/>
      <c r="Y48" s="7"/>
      <c r="Z48" s="7"/>
      <c r="AA48" s="7"/>
      <c r="AB48" s="7"/>
      <c r="AC48" s="7"/>
      <c r="AD48" s="7"/>
    </row>
    <row r="49" spans="1:30" ht="12.75" customHeight="1">
      <c r="A49" s="7"/>
      <c r="B49" s="27"/>
      <c r="C49" s="19"/>
      <c r="D49" s="20"/>
      <c r="E49" s="7"/>
      <c r="F49" s="7"/>
      <c r="G49" s="7"/>
      <c r="H49" s="7"/>
      <c r="I49" s="7"/>
      <c r="J49" s="7"/>
      <c r="K49" s="7"/>
      <c r="L49" s="7"/>
      <c r="M49" s="7"/>
      <c r="N49" s="7"/>
      <c r="O49" s="7"/>
      <c r="P49" s="7"/>
      <c r="Q49" s="7"/>
      <c r="R49" s="7"/>
      <c r="S49" s="7"/>
      <c r="T49" s="7"/>
      <c r="U49" s="7"/>
      <c r="V49" s="7"/>
      <c r="W49" s="7"/>
      <c r="X49" s="7"/>
      <c r="Y49" s="7"/>
      <c r="Z49" s="7"/>
      <c r="AA49" s="7"/>
      <c r="AB49" s="7"/>
      <c r="AC49" s="7"/>
      <c r="AD49" s="7"/>
    </row>
    <row r="50" spans="1:30" ht="12.75" customHeight="1">
      <c r="A50" s="7"/>
      <c r="B50" s="19"/>
      <c r="C50" s="19"/>
      <c r="D50" s="20"/>
      <c r="E50" s="7"/>
      <c r="F50" s="7"/>
      <c r="G50" s="7"/>
      <c r="H50" s="7"/>
      <c r="I50" s="7"/>
      <c r="J50" s="7"/>
      <c r="K50" s="7"/>
      <c r="L50" s="7"/>
      <c r="M50" s="7"/>
      <c r="N50" s="7"/>
      <c r="O50" s="7"/>
      <c r="P50" s="7"/>
      <c r="Q50" s="7"/>
      <c r="R50" s="7"/>
      <c r="S50" s="7"/>
      <c r="T50" s="7"/>
      <c r="U50" s="7"/>
      <c r="V50" s="7"/>
      <c r="W50" s="7"/>
      <c r="X50" s="7"/>
      <c r="Y50" s="7"/>
      <c r="Z50" s="7"/>
      <c r="AA50" s="7"/>
      <c r="AB50" s="7"/>
      <c r="AC50" s="7"/>
      <c r="AD50" s="7"/>
    </row>
    <row r="51" spans="1:30" ht="12.75" customHeight="1">
      <c r="A51" s="34" t="s">
        <v>76</v>
      </c>
      <c r="B51" s="13"/>
      <c r="C51" s="124" t="s">
        <v>181</v>
      </c>
      <c r="D51" s="10" t="s">
        <v>28</v>
      </c>
      <c r="E51" s="10" t="s">
        <v>29</v>
      </c>
      <c r="F51" s="10" t="s">
        <v>30</v>
      </c>
      <c r="G51" s="10" t="s">
        <v>31</v>
      </c>
      <c r="H51" s="10" t="s">
        <v>32</v>
      </c>
      <c r="I51" s="10" t="s">
        <v>33</v>
      </c>
      <c r="J51" s="10" t="s">
        <v>34</v>
      </c>
      <c r="K51" s="6" t="s">
        <v>35</v>
      </c>
      <c r="L51" s="6"/>
      <c r="M51" s="111" t="s">
        <v>180</v>
      </c>
      <c r="N51" s="7"/>
      <c r="O51" s="6" t="s">
        <v>37</v>
      </c>
      <c r="P51" s="7"/>
      <c r="Q51" s="7"/>
      <c r="R51" s="7"/>
      <c r="S51" s="7"/>
      <c r="T51" s="7"/>
      <c r="U51" s="7"/>
      <c r="V51" s="7"/>
      <c r="W51" s="7"/>
      <c r="X51" s="7"/>
      <c r="Y51" s="7"/>
      <c r="Z51" s="7"/>
      <c r="AA51" s="7"/>
      <c r="AB51" s="7"/>
      <c r="AC51" s="7"/>
      <c r="AD51" s="7"/>
    </row>
    <row r="52" spans="1:30" ht="12.75" customHeight="1">
      <c r="A52" s="25">
        <v>35</v>
      </c>
      <c r="B52" s="90" t="s">
        <v>80</v>
      </c>
      <c r="C52" s="51">
        <v>23643.81</v>
      </c>
      <c r="D52" s="60">
        <v>16173</v>
      </c>
      <c r="E52" s="61">
        <v>420.93</v>
      </c>
      <c r="F52" s="53">
        <v>0</v>
      </c>
      <c r="G52" s="53">
        <v>0</v>
      </c>
      <c r="H52" s="53">
        <v>0</v>
      </c>
      <c r="I52" s="53">
        <v>0</v>
      </c>
      <c r="J52" s="53">
        <v>4900</v>
      </c>
      <c r="K52" s="39">
        <f>D52+E52+J52</f>
        <v>21493.93</v>
      </c>
      <c r="L52" s="39"/>
      <c r="M52" s="39">
        <f>C52-K52</f>
        <v>2149.880000000001</v>
      </c>
      <c r="N52" s="7"/>
      <c r="O52" s="100">
        <v>2149.88</v>
      </c>
      <c r="P52" s="7"/>
      <c r="Q52" s="7"/>
      <c r="R52" s="7"/>
      <c r="S52" s="7"/>
      <c r="T52" s="7"/>
      <c r="U52" s="7"/>
      <c r="V52" s="7"/>
      <c r="W52" s="7"/>
      <c r="X52" s="7"/>
      <c r="Y52" s="7"/>
      <c r="Z52" s="7"/>
      <c r="AA52" s="7"/>
      <c r="AB52" s="7"/>
      <c r="AC52" s="7"/>
      <c r="AD52" s="7"/>
    </row>
    <row r="53" spans="1:30" ht="12.75" customHeight="1">
      <c r="A53" s="22">
        <v>36</v>
      </c>
      <c r="B53" s="61" t="s">
        <v>81</v>
      </c>
      <c r="C53" s="52">
        <v>29167.97</v>
      </c>
      <c r="D53" s="60">
        <v>0</v>
      </c>
      <c r="E53" s="53">
        <v>0</v>
      </c>
      <c r="F53" s="53">
        <v>0</v>
      </c>
      <c r="G53" s="53">
        <v>0</v>
      </c>
      <c r="H53" s="53">
        <v>0</v>
      </c>
      <c r="I53" s="53">
        <v>0</v>
      </c>
      <c r="J53" s="53">
        <v>0</v>
      </c>
      <c r="K53" s="39">
        <f t="shared" ref="K53" si="4">SUM(D53:J53)</f>
        <v>0</v>
      </c>
      <c r="L53" s="39"/>
      <c r="M53" s="39">
        <f>C53-K53</f>
        <v>29167.97</v>
      </c>
      <c r="N53" s="7"/>
      <c r="O53" s="98">
        <v>29167.97</v>
      </c>
      <c r="P53" s="7"/>
      <c r="Q53" s="7"/>
      <c r="R53" s="7"/>
      <c r="S53" s="7"/>
      <c r="T53" s="7"/>
      <c r="U53" s="7"/>
      <c r="V53" s="7"/>
      <c r="W53" s="7"/>
      <c r="X53" s="7"/>
      <c r="Y53" s="7"/>
      <c r="Z53" s="7"/>
      <c r="AA53" s="7"/>
      <c r="AB53" s="7"/>
      <c r="AC53" s="7"/>
      <c r="AD53" s="7"/>
    </row>
    <row r="54" spans="1:30" ht="12.75" customHeight="1">
      <c r="A54" s="22">
        <v>37</v>
      </c>
      <c r="B54" s="91" t="s">
        <v>82</v>
      </c>
      <c r="C54" s="52">
        <v>16597.419999999998</v>
      </c>
      <c r="D54" s="60">
        <v>0</v>
      </c>
      <c r="E54" s="53">
        <v>0</v>
      </c>
      <c r="F54" s="53">
        <v>0</v>
      </c>
      <c r="G54" s="53">
        <v>0</v>
      </c>
      <c r="H54" s="53">
        <v>0</v>
      </c>
      <c r="I54" s="53">
        <v>0</v>
      </c>
      <c r="J54" s="53">
        <v>0</v>
      </c>
      <c r="K54" s="39">
        <v>0</v>
      </c>
      <c r="L54" s="39"/>
      <c r="M54" s="39">
        <f>C54-K54</f>
        <v>16597.419999999998</v>
      </c>
      <c r="N54" s="7"/>
      <c r="O54" s="98">
        <v>16597.419999999998</v>
      </c>
      <c r="P54" s="14"/>
      <c r="Q54" s="7"/>
      <c r="R54" s="7"/>
      <c r="S54" s="7"/>
      <c r="T54" s="7"/>
      <c r="U54" s="7"/>
      <c r="V54" s="7"/>
      <c r="W54" s="7"/>
      <c r="X54" s="7"/>
      <c r="Y54" s="7"/>
      <c r="Z54" s="7"/>
      <c r="AA54" s="7"/>
      <c r="AB54" s="7"/>
      <c r="AC54" s="7"/>
      <c r="AD54" s="7"/>
    </row>
    <row r="55" spans="1:30" ht="12.75" customHeight="1">
      <c r="A55" s="17"/>
      <c r="B55" s="18" t="s">
        <v>38</v>
      </c>
      <c r="C55" s="48">
        <f t="shared" ref="C55:K55" si="5">SUM(C52:C54)</f>
        <v>69409.2</v>
      </c>
      <c r="D55" s="48">
        <f t="shared" si="5"/>
        <v>16173</v>
      </c>
      <c r="E55" s="48">
        <f t="shared" si="5"/>
        <v>420.93</v>
      </c>
      <c r="F55" s="48">
        <f t="shared" si="5"/>
        <v>0</v>
      </c>
      <c r="G55" s="48">
        <f t="shared" si="5"/>
        <v>0</v>
      </c>
      <c r="H55" s="48">
        <f t="shared" si="5"/>
        <v>0</v>
      </c>
      <c r="I55" s="48">
        <f t="shared" si="5"/>
        <v>0</v>
      </c>
      <c r="J55" s="48">
        <f t="shared" si="5"/>
        <v>4900</v>
      </c>
      <c r="K55" s="48">
        <f t="shared" si="5"/>
        <v>21493.93</v>
      </c>
      <c r="L55" s="49"/>
      <c r="M55" s="48">
        <f>SUM(M52:M54)</f>
        <v>47915.270000000004</v>
      </c>
      <c r="N55" s="7"/>
      <c r="O55" s="99">
        <f>SUM(O52:O54)</f>
        <v>47915.270000000004</v>
      </c>
      <c r="P55" s="125"/>
      <c r="Q55" s="7"/>
      <c r="R55" s="7"/>
      <c r="S55" s="7"/>
      <c r="T55" s="7"/>
      <c r="U55" s="7"/>
      <c r="V55" s="7"/>
      <c r="W55" s="7"/>
      <c r="X55" s="7"/>
      <c r="Y55" s="7"/>
      <c r="Z55" s="7"/>
      <c r="AA55" s="7"/>
      <c r="AB55" s="7"/>
      <c r="AC55" s="7"/>
      <c r="AD55" s="7"/>
    </row>
    <row r="56" spans="1:30" ht="12.75" customHeight="1">
      <c r="A56" s="7"/>
      <c r="B56" s="19"/>
      <c r="C56" s="19"/>
      <c r="D56" s="20"/>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0" ht="12.75" customHeight="1">
      <c r="A57" s="12" t="s">
        <v>39</v>
      </c>
      <c r="B57" s="13"/>
      <c r="C57" s="124" t="s">
        <v>181</v>
      </c>
      <c r="D57" s="10" t="s">
        <v>28</v>
      </c>
      <c r="E57" s="10" t="s">
        <v>29</v>
      </c>
      <c r="F57" s="10" t="s">
        <v>30</v>
      </c>
      <c r="G57" s="10" t="s">
        <v>31</v>
      </c>
      <c r="H57" s="10" t="s">
        <v>32</v>
      </c>
      <c r="I57" s="10" t="s">
        <v>33</v>
      </c>
      <c r="J57" s="10" t="s">
        <v>34</v>
      </c>
      <c r="K57" s="10" t="s">
        <v>35</v>
      </c>
      <c r="L57" s="10"/>
      <c r="M57" s="111" t="s">
        <v>180</v>
      </c>
      <c r="N57" s="7"/>
      <c r="O57" s="10" t="s">
        <v>37</v>
      </c>
      <c r="P57" s="29" t="s">
        <v>117</v>
      </c>
      <c r="Q57" s="7"/>
      <c r="R57" s="7"/>
      <c r="S57" s="7"/>
      <c r="T57" s="7"/>
      <c r="U57" s="7"/>
      <c r="V57" s="7"/>
      <c r="W57" s="7"/>
      <c r="X57" s="7"/>
      <c r="Y57" s="7"/>
      <c r="Z57" s="7"/>
      <c r="AA57" s="7"/>
      <c r="AB57" s="7"/>
      <c r="AC57" s="7"/>
      <c r="AD57" s="7"/>
    </row>
    <row r="58" spans="1:30" ht="12.75" customHeight="1">
      <c r="A58" s="16">
        <v>38</v>
      </c>
      <c r="B58" s="92" t="s">
        <v>83</v>
      </c>
      <c r="C58" s="62">
        <v>3500</v>
      </c>
      <c r="D58" s="62">
        <v>0</v>
      </c>
      <c r="E58" s="63">
        <v>0</v>
      </c>
      <c r="F58" s="63">
        <v>0</v>
      </c>
      <c r="G58" s="63">
        <v>0</v>
      </c>
      <c r="H58" s="63">
        <v>0</v>
      </c>
      <c r="I58" s="63">
        <v>0</v>
      </c>
      <c r="J58" s="63">
        <v>0</v>
      </c>
      <c r="K58" s="62">
        <f t="shared" ref="K58:K60" si="6">SUM(D58:J58)</f>
        <v>0</v>
      </c>
      <c r="L58" s="64"/>
      <c r="M58" s="39">
        <f>C58-K58</f>
        <v>3500</v>
      </c>
      <c r="N58" s="41"/>
      <c r="O58" s="98"/>
      <c r="P58" s="14"/>
      <c r="Q58" s="7"/>
      <c r="R58" s="7"/>
      <c r="S58" s="7"/>
      <c r="T58" s="7"/>
      <c r="U58" s="7"/>
      <c r="V58" s="7"/>
      <c r="W58" s="7"/>
      <c r="X58" s="7"/>
      <c r="Y58" s="7"/>
      <c r="Z58" s="7"/>
      <c r="AA58" s="7"/>
      <c r="AB58" s="7"/>
      <c r="AC58" s="7"/>
      <c r="AD58" s="7"/>
    </row>
    <row r="59" spans="1:30" ht="12.75" customHeight="1">
      <c r="A59" s="16">
        <v>39</v>
      </c>
      <c r="B59" s="93" t="s">
        <v>84</v>
      </c>
      <c r="C59" s="65">
        <v>2000</v>
      </c>
      <c r="D59" s="65">
        <v>0</v>
      </c>
      <c r="E59" s="66">
        <v>0</v>
      </c>
      <c r="F59" s="66">
        <v>0</v>
      </c>
      <c r="G59" s="66">
        <v>0</v>
      </c>
      <c r="H59" s="66">
        <v>0</v>
      </c>
      <c r="I59" s="66">
        <v>0</v>
      </c>
      <c r="J59" s="66">
        <v>0</v>
      </c>
      <c r="K59" s="67">
        <f t="shared" si="6"/>
        <v>0</v>
      </c>
      <c r="L59" s="64"/>
      <c r="M59" s="39">
        <v>2000</v>
      </c>
      <c r="N59" s="41"/>
      <c r="O59" s="98"/>
      <c r="P59" s="14"/>
      <c r="Q59" s="7"/>
      <c r="R59" s="7"/>
      <c r="S59" s="7"/>
      <c r="T59" s="7"/>
      <c r="U59" s="7"/>
      <c r="V59" s="7"/>
      <c r="W59" s="7"/>
      <c r="X59" s="7"/>
      <c r="Y59" s="7"/>
      <c r="Z59" s="7"/>
      <c r="AA59" s="7"/>
      <c r="AB59" s="7"/>
      <c r="AC59" s="7"/>
      <c r="AD59" s="7"/>
    </row>
    <row r="60" spans="1:30" ht="12.75" customHeight="1">
      <c r="A60" s="25">
        <v>40</v>
      </c>
      <c r="B60" s="61" t="s">
        <v>85</v>
      </c>
      <c r="C60" s="39">
        <v>2000</v>
      </c>
      <c r="D60" s="39">
        <v>0</v>
      </c>
      <c r="E60" s="68">
        <v>0</v>
      </c>
      <c r="F60" s="68">
        <v>0</v>
      </c>
      <c r="G60" s="68">
        <v>0</v>
      </c>
      <c r="H60" s="68">
        <v>0</v>
      </c>
      <c r="I60" s="68">
        <v>0</v>
      </c>
      <c r="J60" s="68">
        <v>0</v>
      </c>
      <c r="K60" s="67">
        <f t="shared" si="6"/>
        <v>0</v>
      </c>
      <c r="L60" s="39"/>
      <c r="M60" s="39">
        <f>C60-K60</f>
        <v>2000</v>
      </c>
      <c r="N60" s="41"/>
      <c r="O60" s="98">
        <v>8000</v>
      </c>
      <c r="P60" s="14"/>
      <c r="Q60" s="7"/>
      <c r="R60" s="7"/>
      <c r="S60" s="7"/>
      <c r="T60" s="7"/>
      <c r="U60" s="7"/>
      <c r="V60" s="7"/>
      <c r="W60" s="7"/>
      <c r="X60" s="7"/>
      <c r="Y60" s="7"/>
      <c r="Z60" s="7"/>
      <c r="AA60" s="7"/>
      <c r="AB60" s="7"/>
      <c r="AC60" s="7"/>
      <c r="AD60" s="7"/>
    </row>
    <row r="61" spans="1:30" ht="12.75" customHeight="1">
      <c r="A61" s="22">
        <v>41</v>
      </c>
      <c r="B61" s="61" t="s">
        <v>86</v>
      </c>
      <c r="C61" s="39">
        <v>4000</v>
      </c>
      <c r="D61" s="39">
        <v>0</v>
      </c>
      <c r="E61" s="68">
        <v>0</v>
      </c>
      <c r="F61" s="68">
        <v>0</v>
      </c>
      <c r="G61" s="68">
        <v>0</v>
      </c>
      <c r="H61" s="68">
        <v>0</v>
      </c>
      <c r="I61" s="68">
        <v>0</v>
      </c>
      <c r="J61" s="68">
        <v>2000</v>
      </c>
      <c r="K61" s="39">
        <v>2000</v>
      </c>
      <c r="L61" s="39"/>
      <c r="M61" s="39">
        <v>2000</v>
      </c>
      <c r="N61" s="41"/>
      <c r="O61" s="98"/>
      <c r="P61" s="29"/>
      <c r="Q61" s="7"/>
      <c r="R61" s="7"/>
      <c r="S61" s="7"/>
      <c r="T61" s="7"/>
      <c r="U61" s="7"/>
      <c r="V61" s="7"/>
      <c r="W61" s="7"/>
      <c r="X61" s="7"/>
      <c r="Y61" s="7"/>
      <c r="Z61" s="7"/>
      <c r="AA61" s="7"/>
      <c r="AB61" s="7"/>
      <c r="AC61" s="7"/>
      <c r="AD61" s="7"/>
    </row>
    <row r="62" spans="1:30" ht="12.75" customHeight="1">
      <c r="A62" s="22">
        <v>42</v>
      </c>
      <c r="B62" s="59" t="s">
        <v>87</v>
      </c>
      <c r="C62" s="46">
        <v>1500</v>
      </c>
      <c r="D62" s="46">
        <v>0</v>
      </c>
      <c r="E62" s="69">
        <v>0</v>
      </c>
      <c r="F62" s="69">
        <v>0</v>
      </c>
      <c r="G62" s="69">
        <v>0</v>
      </c>
      <c r="H62" s="69">
        <v>0</v>
      </c>
      <c r="I62" s="69">
        <v>0</v>
      </c>
      <c r="J62" s="69">
        <v>0</v>
      </c>
      <c r="K62" s="46">
        <v>0</v>
      </c>
      <c r="L62" s="46"/>
      <c r="M62" s="39">
        <v>1500</v>
      </c>
      <c r="N62" s="41"/>
      <c r="O62" s="98"/>
      <c r="P62" s="29"/>
      <c r="Q62" s="7"/>
      <c r="R62" s="7"/>
      <c r="S62" s="7"/>
      <c r="T62" s="7"/>
      <c r="U62" s="7"/>
      <c r="V62" s="7"/>
      <c r="W62" s="7"/>
      <c r="X62" s="7"/>
      <c r="Y62" s="7"/>
      <c r="Z62" s="7"/>
      <c r="AA62" s="7"/>
      <c r="AB62" s="7"/>
      <c r="AC62" s="7"/>
      <c r="AD62" s="7"/>
    </row>
    <row r="63" spans="1:30" ht="12.75" customHeight="1">
      <c r="A63" s="22">
        <v>43</v>
      </c>
      <c r="B63" s="59" t="s">
        <v>88</v>
      </c>
      <c r="C63" s="46">
        <v>1200</v>
      </c>
      <c r="D63" s="46">
        <v>0</v>
      </c>
      <c r="E63" s="69">
        <v>0</v>
      </c>
      <c r="F63" s="69">
        <v>0</v>
      </c>
      <c r="G63" s="69">
        <v>0</v>
      </c>
      <c r="H63" s="69">
        <v>0</v>
      </c>
      <c r="I63" s="69">
        <v>0</v>
      </c>
      <c r="J63" s="69">
        <v>0</v>
      </c>
      <c r="K63" s="46">
        <v>0</v>
      </c>
      <c r="L63" s="46"/>
      <c r="M63" s="39">
        <v>1200</v>
      </c>
      <c r="N63" s="41"/>
      <c r="O63" s="98">
        <v>1500</v>
      </c>
      <c r="P63" s="29"/>
      <c r="Q63" s="7"/>
      <c r="R63" s="7"/>
      <c r="S63" s="7"/>
      <c r="T63" s="7"/>
      <c r="U63" s="7"/>
      <c r="V63" s="7"/>
      <c r="W63" s="7"/>
      <c r="X63" s="7"/>
      <c r="Y63" s="7"/>
      <c r="Z63" s="7"/>
      <c r="AA63" s="7"/>
      <c r="AB63" s="7"/>
      <c r="AC63" s="7"/>
      <c r="AD63" s="7"/>
    </row>
    <row r="64" spans="1:30" ht="12.75" customHeight="1">
      <c r="A64" s="22">
        <v>44</v>
      </c>
      <c r="B64" s="59" t="s">
        <v>89</v>
      </c>
      <c r="C64" s="46">
        <v>600</v>
      </c>
      <c r="D64" s="46">
        <v>0</v>
      </c>
      <c r="E64" s="69">
        <v>0</v>
      </c>
      <c r="F64" s="69">
        <v>0</v>
      </c>
      <c r="G64" s="69">
        <v>0</v>
      </c>
      <c r="H64" s="69">
        <v>0</v>
      </c>
      <c r="I64" s="69">
        <v>0</v>
      </c>
      <c r="J64" s="69">
        <v>0</v>
      </c>
      <c r="K64" s="46">
        <v>0</v>
      </c>
      <c r="L64" s="46"/>
      <c r="M64" s="39">
        <v>600</v>
      </c>
      <c r="N64" s="41"/>
      <c r="O64" s="98"/>
      <c r="P64" s="112"/>
      <c r="Q64" s="7"/>
      <c r="R64" s="7"/>
      <c r="S64" s="7"/>
      <c r="T64" s="7"/>
      <c r="U64" s="7"/>
      <c r="V64" s="7"/>
      <c r="W64" s="7"/>
      <c r="X64" s="7"/>
      <c r="Y64" s="7"/>
      <c r="Z64" s="7"/>
      <c r="AA64" s="7"/>
      <c r="AB64" s="7"/>
      <c r="AC64" s="7"/>
      <c r="AD64" s="7"/>
    </row>
    <row r="65" spans="1:30" ht="12.75" customHeight="1">
      <c r="A65" s="22">
        <v>45</v>
      </c>
      <c r="B65" s="59" t="s">
        <v>90</v>
      </c>
      <c r="C65" s="46">
        <v>0</v>
      </c>
      <c r="D65" s="46">
        <v>0</v>
      </c>
      <c r="E65" s="69">
        <v>0</v>
      </c>
      <c r="F65" s="69">
        <v>0</v>
      </c>
      <c r="G65" s="69">
        <v>0</v>
      </c>
      <c r="H65" s="69">
        <v>0</v>
      </c>
      <c r="I65" s="69">
        <v>0</v>
      </c>
      <c r="J65" s="69">
        <v>0</v>
      </c>
      <c r="K65" s="46">
        <v>0</v>
      </c>
      <c r="L65" s="46"/>
      <c r="M65" s="39">
        <v>0</v>
      </c>
      <c r="N65" s="41"/>
      <c r="O65" s="98"/>
      <c r="P65" s="112"/>
      <c r="Q65" s="7"/>
      <c r="R65" s="7"/>
      <c r="S65" s="7"/>
      <c r="T65" s="7"/>
      <c r="U65" s="7"/>
      <c r="V65" s="7"/>
      <c r="W65" s="7"/>
      <c r="X65" s="7"/>
      <c r="Y65" s="7"/>
      <c r="Z65" s="7"/>
      <c r="AA65" s="7"/>
      <c r="AB65" s="7"/>
      <c r="AC65" s="7"/>
      <c r="AD65" s="7"/>
    </row>
    <row r="66" spans="1:30" ht="12.75" customHeight="1">
      <c r="A66" s="22">
        <v>46</v>
      </c>
      <c r="B66" s="59" t="s">
        <v>91</v>
      </c>
      <c r="C66" s="46">
        <v>800</v>
      </c>
      <c r="D66" s="46">
        <v>0</v>
      </c>
      <c r="E66" s="69">
        <v>0</v>
      </c>
      <c r="F66" s="69">
        <v>0</v>
      </c>
      <c r="G66" s="69">
        <v>350</v>
      </c>
      <c r="H66" s="69">
        <v>0</v>
      </c>
      <c r="I66" s="69">
        <v>0</v>
      </c>
      <c r="J66" s="69">
        <v>0</v>
      </c>
      <c r="K66" s="46">
        <v>350</v>
      </c>
      <c r="L66" s="46"/>
      <c r="M66" s="39">
        <f>C66-G66</f>
        <v>450</v>
      </c>
      <c r="N66" s="41"/>
      <c r="O66" s="98">
        <v>1000</v>
      </c>
      <c r="P66" s="29"/>
      <c r="Q66" s="7"/>
      <c r="R66" s="7"/>
      <c r="S66" s="7"/>
      <c r="T66" s="7"/>
      <c r="U66" s="7"/>
      <c r="V66" s="7"/>
      <c r="W66" s="7"/>
      <c r="X66" s="7"/>
      <c r="Y66" s="7"/>
      <c r="Z66" s="7"/>
      <c r="AA66" s="7"/>
      <c r="AB66" s="7"/>
      <c r="AC66" s="7"/>
      <c r="AD66" s="7"/>
    </row>
    <row r="67" spans="1:30" ht="12.75" customHeight="1">
      <c r="A67" s="22">
        <v>47</v>
      </c>
      <c r="B67" s="59" t="s">
        <v>92</v>
      </c>
      <c r="C67" s="46">
        <v>2000</v>
      </c>
      <c r="D67" s="46">
        <v>350</v>
      </c>
      <c r="E67" s="69">
        <v>0</v>
      </c>
      <c r="F67" s="69">
        <v>0</v>
      </c>
      <c r="G67" s="69">
        <v>0</v>
      </c>
      <c r="H67" s="69">
        <v>0</v>
      </c>
      <c r="I67" s="69">
        <v>0</v>
      </c>
      <c r="J67" s="69">
        <v>0</v>
      </c>
      <c r="K67" s="46">
        <v>350</v>
      </c>
      <c r="L67" s="46"/>
      <c r="M67" s="39">
        <f>C67-D67</f>
        <v>1650</v>
      </c>
      <c r="N67" s="41"/>
      <c r="O67" s="98">
        <v>1500</v>
      </c>
      <c r="P67" s="29"/>
      <c r="Q67" s="7"/>
      <c r="R67" s="7"/>
      <c r="S67" s="7"/>
      <c r="T67" s="7"/>
      <c r="U67" s="7"/>
      <c r="V67" s="7"/>
      <c r="W67" s="7"/>
      <c r="X67" s="7"/>
      <c r="Y67" s="7"/>
      <c r="Z67" s="7"/>
      <c r="AA67" s="7"/>
      <c r="AB67" s="7"/>
      <c r="AC67" s="7"/>
      <c r="AD67" s="7"/>
    </row>
    <row r="68" spans="1:30" ht="12.75" customHeight="1">
      <c r="A68" s="22">
        <v>48</v>
      </c>
      <c r="B68" s="59" t="s">
        <v>93</v>
      </c>
      <c r="C68" s="46">
        <v>4500</v>
      </c>
      <c r="D68" s="46">
        <v>0</v>
      </c>
      <c r="E68" s="69">
        <v>0</v>
      </c>
      <c r="F68" s="69">
        <v>0</v>
      </c>
      <c r="G68" s="69">
        <v>0</v>
      </c>
      <c r="H68" s="69">
        <v>0</v>
      </c>
      <c r="I68" s="69">
        <v>0</v>
      </c>
      <c r="J68" s="69">
        <v>0</v>
      </c>
      <c r="K68" s="46">
        <v>0</v>
      </c>
      <c r="L68" s="46"/>
      <c r="M68" s="39">
        <v>4500</v>
      </c>
      <c r="N68" s="41"/>
      <c r="O68" s="98"/>
      <c r="P68" s="29"/>
      <c r="Q68" s="7"/>
      <c r="R68" s="7"/>
      <c r="S68" s="7"/>
      <c r="T68" s="7"/>
      <c r="U68" s="7"/>
      <c r="V68" s="7"/>
      <c r="W68" s="7"/>
      <c r="X68" s="7"/>
      <c r="Y68" s="7"/>
      <c r="Z68" s="7"/>
      <c r="AA68" s="7"/>
      <c r="AB68" s="7"/>
      <c r="AC68" s="7"/>
      <c r="AD68" s="7"/>
    </row>
    <row r="69" spans="1:30" ht="12.75" customHeight="1">
      <c r="A69" s="22">
        <v>49</v>
      </c>
      <c r="B69" s="59" t="s">
        <v>94</v>
      </c>
      <c r="C69" s="52">
        <v>48221</v>
      </c>
      <c r="D69" s="46">
        <v>0</v>
      </c>
      <c r="E69" s="69">
        <v>0</v>
      </c>
      <c r="F69" s="69">
        <v>0</v>
      </c>
      <c r="G69" s="69">
        <v>0</v>
      </c>
      <c r="H69" s="69">
        <v>0</v>
      </c>
      <c r="I69" s="69">
        <v>0</v>
      </c>
      <c r="J69" s="69">
        <v>1518.73</v>
      </c>
      <c r="K69" s="46">
        <f>SUM(D69:J69)</f>
        <v>1518.73</v>
      </c>
      <c r="L69" s="46"/>
      <c r="M69" s="39">
        <f>C69-K69</f>
        <v>46702.27</v>
      </c>
      <c r="N69" s="41"/>
      <c r="O69" s="98">
        <v>46250</v>
      </c>
      <c r="P69" s="29" t="s">
        <v>163</v>
      </c>
      <c r="Q69" s="7"/>
      <c r="R69" s="7"/>
      <c r="S69" s="7"/>
      <c r="T69" s="7"/>
      <c r="U69" s="7"/>
      <c r="V69" s="7"/>
      <c r="W69" s="7"/>
      <c r="X69" s="7"/>
      <c r="Y69" s="7"/>
      <c r="Z69" s="7"/>
      <c r="AA69" s="7"/>
      <c r="AB69" s="7"/>
      <c r="AC69" s="7"/>
      <c r="AD69" s="7"/>
    </row>
    <row r="70" spans="1:30" ht="12.75" customHeight="1">
      <c r="A70" s="7"/>
      <c r="B70" s="18" t="s">
        <v>38</v>
      </c>
      <c r="C70" s="48">
        <f>SUM(C58:C69)</f>
        <v>70321</v>
      </c>
      <c r="D70" s="48">
        <f>SUM(D58:D69)</f>
        <v>350</v>
      </c>
      <c r="E70" s="48">
        <v>0</v>
      </c>
      <c r="F70" s="48">
        <f>SUM(F58:F69)</f>
        <v>0</v>
      </c>
      <c r="G70" s="48">
        <v>350</v>
      </c>
      <c r="H70" s="48">
        <v>0</v>
      </c>
      <c r="I70" s="48">
        <v>0</v>
      </c>
      <c r="J70" s="48">
        <f>SUM(J58:J69)</f>
        <v>3518.73</v>
      </c>
      <c r="K70" s="48">
        <f>SUM(K58:K69)</f>
        <v>4218.7299999999996</v>
      </c>
      <c r="L70" s="49"/>
      <c r="M70" s="48">
        <f>SUM(M58:M69)</f>
        <v>66102.26999999999</v>
      </c>
      <c r="N70" s="41"/>
      <c r="O70" s="101">
        <f>SUM(O58:O69)</f>
        <v>58250</v>
      </c>
      <c r="P70" s="7"/>
      <c r="Q70" s="7"/>
      <c r="R70" s="7"/>
      <c r="S70" s="7"/>
      <c r="T70" s="7"/>
      <c r="U70" s="7"/>
      <c r="V70" s="7"/>
      <c r="W70" s="7"/>
      <c r="X70" s="7"/>
      <c r="Y70" s="7"/>
      <c r="Z70" s="7"/>
      <c r="AA70" s="7"/>
      <c r="AB70" s="7"/>
      <c r="AC70" s="7"/>
      <c r="AD70" s="7"/>
    </row>
    <row r="71" spans="1:30" ht="12.75" customHeight="1">
      <c r="A71" s="7"/>
      <c r="B71" s="7"/>
      <c r="C71" s="19"/>
      <c r="D71" s="19"/>
      <c r="E71" s="19"/>
      <c r="F71" s="19"/>
      <c r="G71" s="19"/>
      <c r="H71" s="19"/>
      <c r="I71" s="19"/>
      <c r="J71" s="19"/>
      <c r="K71" s="19"/>
      <c r="L71" s="19"/>
      <c r="M71" s="7"/>
      <c r="N71" s="7"/>
      <c r="O71" s="7"/>
      <c r="P71" s="7"/>
      <c r="Q71" s="7"/>
      <c r="R71" s="7"/>
      <c r="S71" s="7"/>
      <c r="T71" s="7"/>
      <c r="U71" s="7"/>
      <c r="V71" s="7"/>
      <c r="W71" s="7"/>
      <c r="X71" s="7"/>
      <c r="Y71" s="7"/>
      <c r="Z71" s="7"/>
      <c r="AA71" s="7"/>
      <c r="AB71" s="7"/>
      <c r="AC71" s="7"/>
      <c r="AD71" s="7"/>
    </row>
    <row r="72" spans="1:30" ht="12.75" customHeight="1">
      <c r="A72" s="7"/>
      <c r="B72" s="26" t="s">
        <v>35</v>
      </c>
      <c r="C72" s="70">
        <f>C29+C46+C55+C70</f>
        <v>204025.1</v>
      </c>
      <c r="D72" s="70">
        <f>D29+D46+D55+D70</f>
        <v>46648.750000000007</v>
      </c>
      <c r="E72" s="70">
        <f>E29+E46+E55</f>
        <v>8117.1100000000006</v>
      </c>
      <c r="F72" s="70">
        <f>F29+F46+F55+F70</f>
        <v>3727.57</v>
      </c>
      <c r="G72" s="70">
        <f>G29+G46+G55+G70</f>
        <v>3407.91</v>
      </c>
      <c r="H72" s="70">
        <f>H70+H55+H46+H29</f>
        <v>5878.27</v>
      </c>
      <c r="I72" s="70">
        <f>I70+I55+I46+I29</f>
        <v>2513.96</v>
      </c>
      <c r="J72" s="70">
        <f>J70+J55+J46+J29</f>
        <v>10953.47</v>
      </c>
      <c r="K72" s="70">
        <f>K70+K55+K46+K29</f>
        <v>81247.040000000008</v>
      </c>
      <c r="L72" s="70"/>
      <c r="M72" s="70">
        <f>M70+M55+M46+M29</f>
        <v>122379.29999999999</v>
      </c>
      <c r="N72" s="41"/>
      <c r="O72" s="70">
        <f>O70+O55+O46+O29</f>
        <v>167338.27000000002</v>
      </c>
      <c r="P72" s="7"/>
      <c r="Q72" s="7"/>
      <c r="R72" s="7"/>
      <c r="S72" s="7"/>
      <c r="T72" s="7"/>
      <c r="U72" s="7"/>
      <c r="V72" s="7"/>
      <c r="W72" s="7"/>
      <c r="X72" s="7"/>
      <c r="Y72" s="7"/>
      <c r="Z72" s="7"/>
      <c r="AA72" s="7"/>
      <c r="AB72" s="7"/>
      <c r="AC72" s="7"/>
      <c r="AD72" s="7"/>
    </row>
    <row r="73" spans="1:30"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1:30" ht="12.75" customHeight="1">
      <c r="A74" s="7"/>
      <c r="B74" s="29"/>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1:30" ht="12.75" customHeight="1">
      <c r="A75" s="7"/>
      <c r="B75" s="94" t="s">
        <v>121</v>
      </c>
      <c r="C75" s="38"/>
      <c r="D75" s="11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1:30" ht="12.75" customHeight="1">
      <c r="A76" s="7"/>
      <c r="B76" s="74" t="s">
        <v>97</v>
      </c>
      <c r="C76" s="71">
        <f>O29</f>
        <v>39708</v>
      </c>
      <c r="D76" s="113"/>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0" ht="12.75" customHeight="1">
      <c r="A77" s="7"/>
      <c r="B77" s="74" t="s">
        <v>98</v>
      </c>
      <c r="C77" s="71">
        <f>O46</f>
        <v>21465</v>
      </c>
      <c r="D77" s="104"/>
      <c r="E77" s="7"/>
      <c r="F77" s="7"/>
      <c r="G77" s="7"/>
      <c r="H77" s="7"/>
      <c r="I77" s="7"/>
      <c r="J77" s="7"/>
      <c r="K77" s="7"/>
      <c r="L77" s="7"/>
      <c r="M77" s="7"/>
      <c r="N77" s="7"/>
      <c r="O77" s="7"/>
      <c r="P77" s="7"/>
      <c r="Q77" s="7"/>
      <c r="R77" s="7"/>
      <c r="S77" s="7"/>
      <c r="T77" s="7"/>
      <c r="U77" s="7"/>
      <c r="V77" s="7"/>
      <c r="W77" s="7"/>
      <c r="X77" s="7"/>
      <c r="Y77" s="7"/>
      <c r="Z77" s="7"/>
      <c r="AA77" s="7"/>
      <c r="AB77" s="7"/>
      <c r="AC77" s="7"/>
      <c r="AD77" s="7"/>
    </row>
    <row r="78" spans="1:30" ht="12.75" customHeight="1">
      <c r="A78" s="7"/>
      <c r="B78" s="94" t="s">
        <v>100</v>
      </c>
      <c r="C78" s="72">
        <f>SUM(C76:C77)</f>
        <v>61173</v>
      </c>
      <c r="D78" s="114"/>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0" ht="12.75" customHeight="1">
      <c r="A79" s="7"/>
      <c r="B79" s="74" t="s">
        <v>103</v>
      </c>
      <c r="C79" s="71">
        <f>O70+O55</f>
        <v>106165.27</v>
      </c>
      <c r="D79" s="118"/>
      <c r="E79" s="7"/>
      <c r="F79" s="7"/>
      <c r="G79" s="7"/>
      <c r="H79" s="7"/>
      <c r="I79" s="7"/>
      <c r="J79" s="7"/>
      <c r="K79" s="7"/>
      <c r="L79" s="7"/>
      <c r="M79" s="7"/>
      <c r="N79" s="7"/>
      <c r="O79" s="7"/>
      <c r="P79" s="7"/>
      <c r="Q79" s="7"/>
      <c r="R79" s="7"/>
      <c r="S79" s="7"/>
      <c r="T79" s="7"/>
      <c r="U79" s="7"/>
      <c r="V79" s="7"/>
      <c r="W79" s="7"/>
      <c r="X79" s="7"/>
      <c r="Y79" s="7"/>
      <c r="Z79" s="7"/>
      <c r="AA79" s="7"/>
      <c r="AB79" s="7"/>
      <c r="AC79" s="7"/>
      <c r="AD79" s="7"/>
    </row>
    <row r="80" spans="1:30" ht="12.75" customHeight="1">
      <c r="A80" s="7"/>
      <c r="B80" s="94" t="s">
        <v>99</v>
      </c>
      <c r="C80" s="72">
        <f>SUM(C78:C79)</f>
        <v>167338.27000000002</v>
      </c>
      <c r="D80" s="114"/>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1:30" ht="12.75" customHeight="1">
      <c r="A81" s="7"/>
      <c r="B81" s="41"/>
      <c r="C81" s="73"/>
      <c r="D81" s="7"/>
      <c r="E81" s="7"/>
      <c r="F81" s="7"/>
      <c r="G81" s="7"/>
      <c r="H81" s="7"/>
      <c r="I81" s="7"/>
      <c r="J81" s="7"/>
      <c r="K81" s="7"/>
      <c r="L81" s="7"/>
      <c r="M81" s="7"/>
      <c r="N81" s="7"/>
      <c r="O81" s="7"/>
      <c r="P81" s="7"/>
      <c r="Q81" s="7"/>
      <c r="R81" s="7"/>
      <c r="S81" s="7"/>
      <c r="T81" s="7"/>
      <c r="U81" s="7"/>
      <c r="V81" s="7"/>
      <c r="W81" s="7"/>
      <c r="X81" s="7"/>
      <c r="Y81" s="7"/>
      <c r="Z81" s="7"/>
      <c r="AA81" s="7"/>
      <c r="AB81" s="7"/>
      <c r="AC81" s="7"/>
      <c r="AD81" s="7"/>
    </row>
    <row r="82" spans="1:30" ht="12.75" customHeight="1">
      <c r="A82" s="7"/>
      <c r="B82" s="94" t="s">
        <v>105</v>
      </c>
      <c r="C82" s="74"/>
      <c r="D82" s="7"/>
      <c r="E82" s="7"/>
      <c r="F82" s="7"/>
      <c r="G82" s="7"/>
      <c r="H82" s="7"/>
      <c r="I82" s="7"/>
      <c r="J82" s="7"/>
      <c r="K82" s="7"/>
      <c r="L82" s="7"/>
      <c r="M82" s="7"/>
      <c r="N82" s="7"/>
      <c r="O82" s="7"/>
      <c r="P82" s="7"/>
      <c r="Q82" s="7"/>
      <c r="R82" s="7"/>
      <c r="S82" s="7"/>
      <c r="T82" s="7"/>
      <c r="U82" s="7"/>
      <c r="V82" s="7"/>
      <c r="W82" s="7"/>
      <c r="X82" s="7"/>
      <c r="Y82" s="7"/>
      <c r="Z82" s="7"/>
      <c r="AA82" s="7"/>
      <c r="AB82" s="7"/>
      <c r="AC82" s="7"/>
      <c r="AD82" s="7"/>
    </row>
    <row r="83" spans="1:30" ht="12.75" customHeight="1">
      <c r="A83" s="7"/>
      <c r="B83" s="74" t="s">
        <v>102</v>
      </c>
      <c r="C83" s="71">
        <f>C55+C70</f>
        <v>139730.20000000001</v>
      </c>
      <c r="D83" s="7"/>
      <c r="E83" s="7"/>
      <c r="F83" s="7"/>
      <c r="G83" s="7"/>
      <c r="H83" s="7"/>
      <c r="I83" s="7"/>
      <c r="J83" s="7"/>
      <c r="K83" s="7"/>
      <c r="L83" s="7"/>
      <c r="M83" s="7"/>
      <c r="N83" s="7"/>
      <c r="O83" s="7"/>
      <c r="P83" s="7"/>
      <c r="Q83" s="7"/>
      <c r="R83" s="7"/>
      <c r="S83" s="7"/>
      <c r="T83" s="7"/>
      <c r="U83" s="7"/>
      <c r="V83" s="7"/>
      <c r="W83" s="7"/>
      <c r="X83" s="7"/>
      <c r="Y83" s="7"/>
      <c r="Z83" s="7"/>
      <c r="AA83" s="7"/>
      <c r="AB83" s="7"/>
      <c r="AC83" s="7"/>
      <c r="AD83" s="7"/>
    </row>
    <row r="84" spans="1:30" ht="12.75" customHeight="1">
      <c r="A84" s="7"/>
      <c r="B84" s="74" t="s">
        <v>104</v>
      </c>
      <c r="C84" s="71">
        <f>K29+K46+K55</f>
        <v>77028.31</v>
      </c>
      <c r="D84" s="7"/>
      <c r="E84" s="7"/>
      <c r="F84" s="7"/>
      <c r="G84" s="7"/>
      <c r="H84" s="7"/>
      <c r="I84" s="7"/>
      <c r="J84" s="7"/>
      <c r="K84" s="7"/>
      <c r="L84" s="7"/>
      <c r="M84" s="7"/>
      <c r="N84" s="7"/>
      <c r="O84" s="7"/>
      <c r="P84" s="7"/>
      <c r="Q84" s="7"/>
      <c r="R84" s="7"/>
      <c r="S84" s="7"/>
      <c r="T84" s="7"/>
      <c r="U84" s="7"/>
      <c r="V84" s="7"/>
      <c r="W84" s="7"/>
      <c r="X84" s="7"/>
      <c r="Y84" s="7"/>
      <c r="Z84" s="7"/>
      <c r="AA84" s="7"/>
      <c r="AB84" s="7"/>
      <c r="AC84" s="7"/>
      <c r="AD84" s="7"/>
    </row>
    <row r="85" spans="1:30" ht="12.75" customHeight="1">
      <c r="A85" s="7"/>
      <c r="B85" s="94" t="s">
        <v>101</v>
      </c>
      <c r="C85" s="71">
        <f>C83-C84</f>
        <v>62701.890000000014</v>
      </c>
      <c r="D85" s="7"/>
      <c r="E85" s="7"/>
      <c r="F85" s="7"/>
      <c r="G85" s="7"/>
      <c r="H85" s="7"/>
      <c r="I85" s="7"/>
      <c r="J85" s="7"/>
      <c r="K85" s="7"/>
      <c r="L85" s="7"/>
      <c r="M85" s="7"/>
      <c r="N85" s="7"/>
      <c r="O85" s="7"/>
      <c r="P85" s="7"/>
      <c r="Q85" s="7"/>
      <c r="R85" s="7"/>
      <c r="S85" s="7"/>
      <c r="T85" s="7"/>
      <c r="U85" s="7"/>
      <c r="V85" s="7"/>
      <c r="W85" s="7"/>
      <c r="X85" s="7"/>
      <c r="Y85" s="7"/>
      <c r="Z85" s="7"/>
      <c r="AA85" s="7"/>
      <c r="AB85" s="7"/>
      <c r="AC85" s="7"/>
      <c r="AD85" s="7"/>
    </row>
    <row r="86" spans="1:30" ht="12.75" customHeight="1">
      <c r="A86" s="7"/>
      <c r="B86" s="74" t="s">
        <v>106</v>
      </c>
      <c r="C86" s="71">
        <v>51315.65</v>
      </c>
      <c r="D86" s="29"/>
      <c r="E86" s="7"/>
      <c r="F86" s="7"/>
      <c r="G86" s="7"/>
      <c r="H86" s="7"/>
      <c r="I86" s="7"/>
      <c r="J86" s="7"/>
      <c r="K86" s="7"/>
      <c r="L86" s="7"/>
      <c r="M86" s="7"/>
      <c r="N86" s="7"/>
      <c r="O86" s="7"/>
      <c r="P86" s="7"/>
      <c r="Q86" s="7"/>
      <c r="R86" s="7"/>
      <c r="S86" s="7"/>
      <c r="T86" s="7"/>
      <c r="U86" s="7"/>
      <c r="V86" s="7"/>
      <c r="W86" s="7"/>
      <c r="X86" s="7"/>
      <c r="Y86" s="7"/>
      <c r="Z86" s="7"/>
      <c r="AA86" s="7"/>
      <c r="AB86" s="7"/>
      <c r="AC86" s="7"/>
      <c r="AD86" s="7"/>
    </row>
    <row r="87" spans="1:30" ht="12.75" customHeight="1">
      <c r="A87" s="7"/>
      <c r="B87" s="94" t="s">
        <v>107</v>
      </c>
      <c r="C87" s="72">
        <f>SUM(C85:C86)</f>
        <v>114017.54000000001</v>
      </c>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ht="12.75" customHeight="1">
      <c r="A88" s="7"/>
      <c r="B88" s="41"/>
      <c r="C88" s="41"/>
      <c r="D88" s="29"/>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1:30" ht="12.75" customHeight="1">
      <c r="A89" s="7"/>
      <c r="B89" s="95"/>
      <c r="C89" s="41"/>
      <c r="D89" s="7"/>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1:30" ht="12.75" customHeight="1">
      <c r="A90" s="7"/>
      <c r="B90" s="94" t="s">
        <v>108</v>
      </c>
      <c r="C90" s="74"/>
      <c r="D90" s="7"/>
      <c r="E90" s="7"/>
      <c r="F90" s="7"/>
      <c r="G90" s="7"/>
      <c r="H90" s="7"/>
      <c r="I90" s="7"/>
      <c r="J90" s="7"/>
      <c r="K90" s="7"/>
      <c r="L90" s="7"/>
      <c r="M90" s="7"/>
      <c r="N90" s="7"/>
      <c r="O90" s="7"/>
      <c r="P90" s="7"/>
      <c r="Q90" s="7"/>
      <c r="R90" s="7"/>
      <c r="S90" s="7"/>
      <c r="T90" s="7"/>
      <c r="U90" s="7"/>
      <c r="V90" s="7"/>
      <c r="W90" s="7"/>
      <c r="X90" s="7"/>
      <c r="Y90" s="7"/>
      <c r="Z90" s="7"/>
      <c r="AA90" s="7"/>
      <c r="AB90" s="7"/>
      <c r="AC90" s="7"/>
      <c r="AD90" s="7"/>
    </row>
    <row r="91" spans="1:30" ht="12.75" customHeight="1">
      <c r="A91" s="7"/>
      <c r="B91" s="74" t="s">
        <v>112</v>
      </c>
      <c r="C91" s="71">
        <f>C80</f>
        <v>167338.27000000002</v>
      </c>
      <c r="D91" s="114"/>
      <c r="E91" s="7"/>
      <c r="F91" s="7"/>
      <c r="G91" s="7"/>
      <c r="H91" s="7"/>
      <c r="I91" s="7"/>
      <c r="J91" s="7"/>
      <c r="K91" s="7"/>
      <c r="L91" s="7"/>
      <c r="M91" s="7"/>
      <c r="N91" s="7"/>
      <c r="O91" s="7"/>
      <c r="P91" s="7"/>
      <c r="Q91" s="7"/>
      <c r="R91" s="7"/>
      <c r="S91" s="7"/>
      <c r="T91" s="7"/>
      <c r="U91" s="7"/>
      <c r="V91" s="7"/>
      <c r="W91" s="7"/>
      <c r="X91" s="7"/>
      <c r="Y91" s="7"/>
      <c r="Z91" s="7"/>
      <c r="AA91" s="7"/>
      <c r="AB91" s="7"/>
      <c r="AC91" s="7"/>
      <c r="AD91" s="7"/>
    </row>
    <row r="92" spans="1:30" ht="12.75" customHeight="1">
      <c r="A92" s="7"/>
      <c r="B92" s="74" t="s">
        <v>109</v>
      </c>
      <c r="C92" s="71">
        <f>C87</f>
        <v>114017.54000000001</v>
      </c>
      <c r="D92" s="71"/>
      <c r="E92" s="7"/>
      <c r="F92" s="7"/>
      <c r="G92" s="7"/>
      <c r="H92" s="7"/>
      <c r="I92" s="104"/>
      <c r="J92" s="19"/>
      <c r="K92" s="7"/>
      <c r="L92" s="7"/>
      <c r="M92" s="7"/>
      <c r="N92" s="7"/>
      <c r="O92" s="7"/>
      <c r="P92" s="7"/>
      <c r="Q92" s="7"/>
      <c r="R92" s="7"/>
      <c r="S92" s="7"/>
      <c r="T92" s="7"/>
      <c r="U92" s="7"/>
      <c r="V92" s="7"/>
      <c r="W92" s="7"/>
      <c r="X92" s="7"/>
      <c r="Y92" s="7"/>
      <c r="Z92" s="7"/>
      <c r="AA92" s="7"/>
      <c r="AB92" s="7"/>
      <c r="AC92" s="7"/>
      <c r="AD92" s="7"/>
    </row>
    <row r="93" spans="1:30" ht="12.75" customHeight="1">
      <c r="A93" s="7"/>
      <c r="B93" s="74" t="s">
        <v>110</v>
      </c>
      <c r="C93" s="75">
        <f>C91-C92</f>
        <v>53320.73000000001</v>
      </c>
      <c r="D93" s="114"/>
      <c r="E93" s="7"/>
      <c r="F93" s="7"/>
      <c r="G93" s="7"/>
      <c r="H93" s="7"/>
      <c r="I93" s="7"/>
      <c r="J93" s="7"/>
      <c r="K93" s="7"/>
      <c r="L93" s="7"/>
      <c r="M93" s="7"/>
      <c r="N93" s="7"/>
      <c r="O93" s="7"/>
      <c r="P93" s="7"/>
      <c r="Q93" s="7"/>
      <c r="R93" s="7"/>
      <c r="S93" s="7"/>
      <c r="T93" s="7"/>
      <c r="U93" s="7"/>
      <c r="V93" s="7"/>
      <c r="W93" s="7"/>
      <c r="X93" s="7"/>
      <c r="Y93" s="7"/>
      <c r="Z93" s="7"/>
      <c r="AA93" s="7"/>
      <c r="AB93" s="7"/>
      <c r="AC93" s="7"/>
      <c r="AD93" s="7"/>
    </row>
    <row r="94" spans="1:30" ht="12.75" customHeight="1">
      <c r="A94" s="7"/>
      <c r="B94" s="74" t="s">
        <v>122</v>
      </c>
      <c r="C94" s="71"/>
      <c r="D94" s="104"/>
      <c r="E94" s="7"/>
      <c r="F94" s="7"/>
      <c r="G94" s="7"/>
      <c r="H94" s="7"/>
      <c r="I94" s="7"/>
      <c r="J94" s="7"/>
      <c r="K94" s="7"/>
      <c r="L94" s="7"/>
      <c r="M94" s="7"/>
      <c r="N94" s="7"/>
      <c r="O94" s="7"/>
      <c r="P94" s="7"/>
      <c r="Q94" s="7"/>
      <c r="R94" s="7"/>
      <c r="S94" s="7"/>
      <c r="T94" s="7"/>
      <c r="U94" s="7"/>
      <c r="V94" s="7"/>
      <c r="W94" s="7"/>
      <c r="X94" s="7"/>
      <c r="Y94" s="7"/>
      <c r="Z94" s="7"/>
      <c r="AA94" s="7"/>
      <c r="AB94" s="7"/>
      <c r="AC94" s="7"/>
      <c r="AD94" s="7"/>
    </row>
    <row r="95" spans="1:30" ht="12.75" customHeight="1">
      <c r="A95" s="7"/>
      <c r="B95" s="74" t="s">
        <v>171</v>
      </c>
      <c r="C95" s="71">
        <v>6000</v>
      </c>
      <c r="D95" s="113"/>
      <c r="E95" s="112"/>
      <c r="F95" s="7"/>
      <c r="G95" s="7"/>
      <c r="H95" s="7"/>
      <c r="I95" s="7"/>
      <c r="J95" s="7"/>
      <c r="K95" s="7"/>
      <c r="L95" s="7"/>
      <c r="M95" s="7"/>
      <c r="N95" s="7"/>
      <c r="O95" s="7"/>
      <c r="P95" s="7"/>
      <c r="Q95" s="7"/>
      <c r="R95" s="7"/>
      <c r="S95" s="7"/>
      <c r="T95" s="7"/>
      <c r="U95" s="7"/>
      <c r="V95" s="7"/>
      <c r="W95" s="7"/>
      <c r="X95" s="7"/>
      <c r="Y95" s="7"/>
      <c r="Z95" s="7"/>
      <c r="AA95" s="7"/>
      <c r="AB95" s="7"/>
      <c r="AC95" s="7"/>
      <c r="AD95" s="7"/>
    </row>
    <row r="96" spans="1:30" ht="12.75" customHeight="1">
      <c r="A96" s="7"/>
      <c r="B96" s="94" t="s">
        <v>111</v>
      </c>
      <c r="C96" s="72">
        <f>C93-C94-C95</f>
        <v>47320.73000000001</v>
      </c>
      <c r="D96" s="114"/>
      <c r="E96" s="7"/>
      <c r="F96" s="7"/>
      <c r="G96" s="7"/>
      <c r="H96" s="7"/>
      <c r="I96" s="7"/>
      <c r="J96" s="7"/>
      <c r="K96" s="7"/>
      <c r="L96" s="7"/>
      <c r="M96" s="7"/>
      <c r="N96" s="7"/>
      <c r="O96" s="7"/>
      <c r="P96" s="7"/>
      <c r="Q96" s="7"/>
      <c r="R96" s="7"/>
      <c r="S96" s="7"/>
      <c r="T96" s="7"/>
      <c r="U96" s="7"/>
      <c r="V96" s="7"/>
      <c r="W96" s="7"/>
      <c r="X96" s="7"/>
      <c r="Y96" s="7"/>
      <c r="Z96" s="7"/>
      <c r="AA96" s="7"/>
      <c r="AB96" s="7"/>
      <c r="AC96" s="7"/>
      <c r="AD96" s="7"/>
    </row>
    <row r="97" spans="1:30" ht="12.75" customHeight="1">
      <c r="A97" s="7"/>
      <c r="B97" s="74" t="s">
        <v>113</v>
      </c>
      <c r="C97" s="76">
        <v>1122.9000000000001</v>
      </c>
      <c r="D97" s="7"/>
      <c r="E97" s="7"/>
      <c r="F97" s="7"/>
      <c r="G97" s="7"/>
      <c r="H97" s="7"/>
      <c r="I97" s="7"/>
      <c r="J97" s="7"/>
      <c r="K97" s="7"/>
      <c r="L97" s="7"/>
      <c r="M97" s="7"/>
      <c r="N97" s="7"/>
      <c r="O97" s="7"/>
      <c r="P97" s="7"/>
      <c r="Q97" s="7"/>
      <c r="R97" s="7"/>
      <c r="S97" s="7"/>
      <c r="T97" s="7"/>
      <c r="U97" s="7"/>
      <c r="V97" s="7"/>
      <c r="W97" s="7"/>
      <c r="X97" s="7"/>
      <c r="Y97" s="7"/>
      <c r="Z97" s="7"/>
      <c r="AA97" s="7"/>
      <c r="AB97" s="7"/>
      <c r="AC97" s="7"/>
      <c r="AD97" s="7"/>
    </row>
    <row r="98" spans="1:30" ht="12.75" customHeight="1">
      <c r="A98" s="7"/>
      <c r="B98" s="74" t="s">
        <v>114</v>
      </c>
      <c r="C98" s="77">
        <f>C96/C97</f>
        <v>42.141535310357114</v>
      </c>
      <c r="D98" s="115"/>
      <c r="E98" s="7"/>
      <c r="F98" s="7"/>
      <c r="G98" s="7"/>
      <c r="H98" s="7"/>
      <c r="I98" s="7"/>
      <c r="J98" s="7"/>
      <c r="K98" s="7"/>
      <c r="L98" s="7"/>
      <c r="M98" s="7"/>
      <c r="N98" s="7"/>
      <c r="O98" s="7"/>
      <c r="P98" s="7"/>
      <c r="Q98" s="7"/>
      <c r="R98" s="7"/>
      <c r="S98" s="7"/>
      <c r="T98" s="7"/>
      <c r="U98" s="7"/>
      <c r="V98" s="7"/>
      <c r="W98" s="7"/>
      <c r="X98" s="7"/>
      <c r="Y98" s="7"/>
      <c r="Z98" s="7"/>
      <c r="AA98" s="7"/>
      <c r="AB98" s="7"/>
      <c r="AC98" s="7"/>
      <c r="AD98" s="7"/>
    </row>
    <row r="99" spans="1:30" ht="12.75" customHeight="1">
      <c r="A99" s="7"/>
      <c r="B99" s="74" t="s">
        <v>115</v>
      </c>
      <c r="C99" s="77">
        <v>40.11</v>
      </c>
      <c r="D99" s="115"/>
      <c r="E99" s="7"/>
      <c r="F99" s="7"/>
      <c r="G99" s="7"/>
      <c r="H99" s="7"/>
      <c r="I99" s="7"/>
      <c r="J99" s="7"/>
      <c r="K99" s="7"/>
      <c r="L99" s="7"/>
      <c r="M99" s="7"/>
      <c r="N99" s="7"/>
      <c r="O99" s="7"/>
      <c r="P99" s="7"/>
      <c r="Q99" s="7"/>
      <c r="R99" s="7"/>
      <c r="S99" s="7"/>
      <c r="T99" s="7"/>
      <c r="U99" s="7"/>
      <c r="V99" s="7"/>
      <c r="W99" s="7"/>
      <c r="X99" s="7"/>
      <c r="Y99" s="7"/>
      <c r="Z99" s="7"/>
      <c r="AA99" s="7"/>
      <c r="AB99" s="7"/>
      <c r="AC99" s="7"/>
      <c r="AD99" s="7"/>
    </row>
    <row r="100" spans="1:30" ht="12.75" customHeight="1">
      <c r="A100" s="7"/>
      <c r="B100" s="74" t="s">
        <v>116</v>
      </c>
      <c r="C100" s="78">
        <f>C98/C99-1</f>
        <v>5.0649097740142368E-2</v>
      </c>
      <c r="D100" s="116"/>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spans="1:30"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spans="1:30"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spans="1:30" ht="12.75" customHeight="1">
      <c r="A103" s="7"/>
      <c r="B103" s="7" t="s">
        <v>124</v>
      </c>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spans="1:30" ht="12.75" customHeight="1">
      <c r="A104" s="7"/>
      <c r="B104" s="7" t="s">
        <v>125</v>
      </c>
      <c r="C104" s="102">
        <f>+K29+K46</f>
        <v>55534.38</v>
      </c>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ht="12.75" customHeight="1">
      <c r="A105" s="7"/>
      <c r="B105" s="7" t="s">
        <v>126</v>
      </c>
      <c r="C105" s="102">
        <f>O29+O46</f>
        <v>61173</v>
      </c>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row r="106" spans="1:30"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row>
    <row r="107" spans="1:30" ht="12.75" customHeight="1">
      <c r="A107" s="7"/>
      <c r="B107" s="7" t="s">
        <v>127</v>
      </c>
      <c r="C107" s="102">
        <f>C105-C104</f>
        <v>5638.6200000000026</v>
      </c>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row>
    <row r="108" spans="1:30"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row>
    <row r="109" spans="1:30" ht="12.75" customHeight="1">
      <c r="A109" s="7"/>
      <c r="B109" s="7"/>
      <c r="C109" s="103">
        <f>C107/C104</f>
        <v>0.101533860646324</v>
      </c>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row>
    <row r="110" spans="1:3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row>
    <row r="111" spans="1:30" ht="12.75" customHeight="1">
      <c r="A111" s="7"/>
      <c r="B111" s="7" t="s">
        <v>128</v>
      </c>
      <c r="D111" s="102">
        <f>C105</f>
        <v>61173</v>
      </c>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row>
    <row r="112" spans="1:30" ht="12.75" customHeight="1">
      <c r="A112" s="7"/>
      <c r="B112" s="7" t="s">
        <v>129</v>
      </c>
      <c r="C112" s="102">
        <f>-C92</f>
        <v>-114017.54000000001</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row>
    <row r="113" spans="1:30" ht="12.75" customHeight="1">
      <c r="A113" s="7"/>
      <c r="B113" s="7" t="s">
        <v>130</v>
      </c>
      <c r="C113" s="102">
        <f>+O70+O55</f>
        <v>106165.27</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row>
    <row r="114" spans="1:30" ht="12.75" customHeight="1">
      <c r="A114" s="7"/>
      <c r="B114" s="7"/>
      <c r="C114" s="7"/>
      <c r="D114" s="102">
        <f>C112+C113</f>
        <v>-7852.2700000000041</v>
      </c>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row>
    <row r="115" spans="1:30" ht="12.75" customHeight="1">
      <c r="A115" s="7"/>
      <c r="B115" s="7"/>
      <c r="C115" s="7"/>
      <c r="D115" s="102">
        <f>SUM(D111:D114)</f>
        <v>53320.729999999996</v>
      </c>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row>
    <row r="116" spans="1:30"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row>
    <row r="117" spans="1:30" ht="12.75" customHeight="1">
      <c r="A117" s="7"/>
      <c r="B117" s="7"/>
      <c r="C117" s="7"/>
      <c r="D117" s="104"/>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row>
    <row r="118" spans="1:30" ht="12.75" customHeight="1">
      <c r="A118" s="7"/>
      <c r="B118" s="7"/>
      <c r="C118" s="7"/>
      <c r="D118" s="102"/>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row>
    <row r="119" spans="1:30" ht="12.75" customHeight="1">
      <c r="A119" s="7"/>
      <c r="B119" s="7"/>
      <c r="C119" s="7"/>
      <c r="D119" s="104"/>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row>
    <row r="120" spans="1:3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row>
    <row r="121" spans="1:30"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row>
    <row r="122" spans="1:30"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row>
    <row r="123" spans="1:30"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row>
    <row r="124" spans="1:30"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row>
    <row r="125" spans="1:30"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row>
    <row r="126" spans="1:30"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row>
    <row r="127" spans="1:30"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row>
    <row r="128" spans="1:30"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row>
    <row r="129" spans="1:30"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row>
    <row r="130" spans="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row>
    <row r="131" spans="1:30"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row>
    <row r="134" spans="1:30"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row>
    <row r="135" spans="1:30"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row>
    <row r="136" spans="1:30"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row>
    <row r="137" spans="1:30"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row>
    <row r="138" spans="1:30"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row>
    <row r="139" spans="1:30"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row>
    <row r="140" spans="1:3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row>
    <row r="141" spans="1:30"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row>
    <row r="142" spans="1:30"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row>
    <row r="143" spans="1:30"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row>
    <row r="144" spans="1:30"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row>
    <row r="145" spans="1:30"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row>
    <row r="146" spans="1:30"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row>
    <row r="147" spans="1:30"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row>
    <row r="148" spans="1:30"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row>
    <row r="149" spans="1:30"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row>
    <row r="150" spans="1:3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row>
    <row r="151" spans="1:30"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row>
    <row r="152" spans="1:30"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row>
    <row r="153" spans="1:30"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row>
    <row r="154" spans="1:30"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row>
    <row r="155" spans="1:30"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row>
    <row r="156" spans="1:30"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row>
    <row r="157" spans="1:30"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row>
    <row r="158" spans="1:30"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row>
    <row r="159" spans="1:30"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row>
    <row r="160" spans="1:3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row>
    <row r="161" spans="1:30"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row>
    <row r="162" spans="1:30"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row>
    <row r="163" spans="1:30"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row>
    <row r="164" spans="1:30"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row>
    <row r="165" spans="1:30"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row>
    <row r="166" spans="1:30"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row>
    <row r="167" spans="1:30"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row>
    <row r="168" spans="1:30"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row>
    <row r="169" spans="1:30"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row>
    <row r="170" spans="1:3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row>
    <row r="171" spans="1:30"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row>
    <row r="172" spans="1:30"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row>
    <row r="173" spans="1:30"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row>
    <row r="174" spans="1:30"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row>
    <row r="175" spans="1:30"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row>
    <row r="176" spans="1:30"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row>
    <row r="177" spans="1:30"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row>
    <row r="178" spans="1:30"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row>
    <row r="179" spans="1:30"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row>
    <row r="180" spans="1:3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row>
    <row r="181" spans="1:30"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row>
    <row r="182" spans="1:30"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row>
    <row r="183" spans="1:30"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row>
    <row r="184" spans="1:30"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row>
    <row r="185" spans="1:30"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row>
    <row r="186" spans="1:30"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row>
    <row r="187" spans="1:30"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row>
    <row r="188" spans="1:30"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row>
    <row r="189" spans="1:30"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row>
    <row r="190" spans="1:3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row>
    <row r="191" spans="1:30"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row>
    <row r="192" spans="1:30"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row>
    <row r="193" spans="1:30"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row>
    <row r="194" spans="1:30"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row>
    <row r="195" spans="1:30"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row>
    <row r="196" spans="1:30"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row>
    <row r="197" spans="1:30"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row>
    <row r="198" spans="1:30"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row>
    <row r="199" spans="1:30"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row>
    <row r="200" spans="1:3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row>
    <row r="201" spans="1:30"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row>
    <row r="202" spans="1:30"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row>
    <row r="203" spans="1:30"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row>
    <row r="204" spans="1:30"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row>
    <row r="205" spans="1:30"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row>
    <row r="206" spans="1:30"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row>
    <row r="207" spans="1:30"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row>
    <row r="208" spans="1:30"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row>
    <row r="209" spans="1:30"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row>
    <row r="210" spans="1:3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row>
    <row r="211" spans="1:30"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0"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0"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0"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0"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0"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0"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0"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row>
    <row r="219" spans="1:30"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row>
    <row r="220" spans="1:3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row>
    <row r="221" spans="1:30"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row>
    <row r="222" spans="1:30"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row>
    <row r="223" spans="1:30"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row>
    <row r="224" spans="1:30"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row>
    <row r="225" spans="1:30"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row>
    <row r="226" spans="1:30"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row>
    <row r="227" spans="1:30"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row>
    <row r="228" spans="1:30"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row>
    <row r="229" spans="1:30"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row>
    <row r="230" spans="1: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row>
    <row r="231" spans="1:30"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row>
    <row r="232" spans="1:30"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row>
    <row r="233" spans="1:30"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row>
    <row r="234" spans="1:30"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row>
    <row r="235" spans="1:30"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row>
    <row r="236" spans="1:30"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row>
    <row r="237" spans="1:30"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row>
    <row r="238" spans="1:30"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row>
    <row r="239" spans="1:30"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row>
    <row r="240" spans="1:3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row>
    <row r="241" spans="1:30"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row>
    <row r="242" spans="1:30"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row>
    <row r="243" spans="1:30"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row>
    <row r="244" spans="1:30"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row>
    <row r="245" spans="1:30"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row>
    <row r="246" spans="1:30"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row>
    <row r="247" spans="1:30"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row>
    <row r="248" spans="1:30"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row>
    <row r="249" spans="1:30"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row>
    <row r="250" spans="1:3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row>
    <row r="251" spans="1:30"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row>
    <row r="252" spans="1:30"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row>
    <row r="253" spans="1:30"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row>
    <row r="254" spans="1:30"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row>
    <row r="255" spans="1:30"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row>
    <row r="256" spans="1:30"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row>
    <row r="257" spans="1:30"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row>
    <row r="258" spans="1:30"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row>
    <row r="259" spans="1:30"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row>
    <row r="260" spans="1:3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row>
    <row r="261" spans="1:30"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row>
    <row r="262" spans="1:30"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row>
    <row r="263" spans="1:30"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row>
    <row r="264" spans="1:30"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row>
    <row r="265" spans="1:30"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row>
    <row r="266" spans="1:30"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row>
    <row r="267" spans="1:30"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row>
    <row r="268" spans="1:30"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row>
    <row r="269" spans="1:30"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row>
    <row r="270" spans="1:3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row>
    <row r="271" spans="1:30"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row>
    <row r="272" spans="1:30"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row>
    <row r="273" spans="1:30"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row>
    <row r="274" spans="1:30"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row>
    <row r="275" spans="1:30"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row>
    <row r="276" spans="1:30"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row>
    <row r="277" spans="1:30"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row>
    <row r="278" spans="1:30"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row>
    <row r="279" spans="1:30"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row>
    <row r="280" spans="1:3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row>
    <row r="281" spans="1:30"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row>
    <row r="282" spans="1:30"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row>
    <row r="283" spans="1:30"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row>
    <row r="284" spans="1:30"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row>
    <row r="285" spans="1:30"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row>
    <row r="286" spans="1:30"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row>
    <row r="287" spans="1:30"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row>
    <row r="288" spans="1:30"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row>
    <row r="289" spans="1:30"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row>
    <row r="290" spans="1:3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row>
    <row r="291" spans="1:30"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row>
    <row r="292" spans="1:30"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row>
    <row r="293" spans="1:30"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row>
    <row r="294" spans="1:30"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row>
    <row r="295" spans="1:30"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row>
    <row r="296" spans="1:30"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row>
    <row r="297" spans="1:30"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row>
    <row r="298" spans="1:30"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row>
    <row r="299" spans="1:30"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row>
    <row r="300" spans="1:3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row>
    <row r="301" spans="1:30"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row>
    <row r="302" spans="1:30"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row>
    <row r="303" spans="1:30"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row>
    <row r="304" spans="1:30"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row>
    <row r="305" spans="1:30"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row>
    <row r="306" spans="1:30"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row>
    <row r="307" spans="1:30"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row>
    <row r="308" spans="1:30"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row>
    <row r="309" spans="1:30"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row>
    <row r="310" spans="1:3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row>
    <row r="311" spans="1:30"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row>
    <row r="312" spans="1:30"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row>
    <row r="313" spans="1:30"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row>
    <row r="314" spans="1:30"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row>
    <row r="315" spans="1:30"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row>
    <row r="316" spans="1:30"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row>
    <row r="317" spans="1:30"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row>
    <row r="318" spans="1:30"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row>
    <row r="319" spans="1:30"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row>
    <row r="320" spans="1:3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row>
    <row r="321" spans="1:30"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row>
    <row r="322" spans="1:30"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row>
    <row r="323" spans="1:30"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row>
    <row r="324" spans="1:30"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row>
    <row r="325" spans="1:30"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row>
    <row r="326" spans="1:30"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row>
    <row r="327" spans="1:30"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row>
    <row r="328" spans="1:30"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row>
    <row r="329" spans="1:30"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row>
    <row r="330" spans="1: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row>
    <row r="331" spans="1:30"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row>
    <row r="332" spans="1:30"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row>
    <row r="333" spans="1:30"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row>
    <row r="334" spans="1:30"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row>
    <row r="335" spans="1:30"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row>
    <row r="336" spans="1:30"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row>
    <row r="337" spans="1:30"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row>
    <row r="338" spans="1:30"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row>
    <row r="339" spans="1:30"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row>
    <row r="340" spans="1:3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row>
    <row r="341" spans="1:30"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row>
    <row r="342" spans="1:30"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row>
    <row r="343" spans="1:30"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row>
    <row r="344" spans="1:30"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row>
    <row r="345" spans="1:30"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row>
    <row r="346" spans="1:30"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row>
    <row r="347" spans="1:30"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row>
    <row r="348" spans="1:30"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row>
    <row r="349" spans="1:30"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row>
    <row r="350" spans="1:3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row>
    <row r="351" spans="1:30"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row>
    <row r="352" spans="1:30"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row>
    <row r="353" spans="1:30"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row>
    <row r="354" spans="1:30"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row>
    <row r="355" spans="1:30"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row>
    <row r="356" spans="1:30"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row>
    <row r="357" spans="1:30"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row>
    <row r="358" spans="1:30"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row>
    <row r="359" spans="1:30"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row>
    <row r="360" spans="1:3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row>
    <row r="361" spans="1:30"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row>
    <row r="362" spans="1:30"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row>
    <row r="363" spans="1:30"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row>
    <row r="364" spans="1:30"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row>
    <row r="365" spans="1:30"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row>
    <row r="366" spans="1:30"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row>
    <row r="367" spans="1:30"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row>
    <row r="368" spans="1:30"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row>
    <row r="369" spans="1:30"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row>
    <row r="370" spans="1:3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row>
    <row r="371" spans="1:30"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row>
    <row r="372" spans="1:30"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row>
    <row r="373" spans="1:30"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row>
    <row r="374" spans="1:30"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row>
    <row r="375" spans="1:30"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row>
    <row r="376" spans="1:30"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row>
    <row r="377" spans="1:30"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row>
    <row r="378" spans="1:30"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row>
    <row r="379" spans="1:30"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row>
    <row r="380" spans="1:3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row>
    <row r="381" spans="1:30"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row>
    <row r="382" spans="1:30"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row>
    <row r="383" spans="1:30"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row>
    <row r="384" spans="1:30"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row>
    <row r="385" spans="1:30"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row>
    <row r="386" spans="1:30"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row>
    <row r="387" spans="1:30"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row>
    <row r="388" spans="1:30"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row>
    <row r="389" spans="1:30"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row>
    <row r="390" spans="1:3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row>
    <row r="391" spans="1:30"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row>
    <row r="392" spans="1:30"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row>
    <row r="393" spans="1:30"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row>
    <row r="394" spans="1:30"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row>
    <row r="395" spans="1:30"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row>
    <row r="396" spans="1:30"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row>
    <row r="397" spans="1:30"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row>
    <row r="398" spans="1:30"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row>
    <row r="399" spans="1:30"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row>
    <row r="400" spans="1:3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row>
    <row r="401" spans="1:30"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row>
    <row r="402" spans="1:30"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row>
    <row r="403" spans="1:30"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row>
    <row r="404" spans="1:30"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row>
    <row r="405" spans="1:30"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row>
    <row r="406" spans="1:30"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row>
    <row r="407" spans="1:30"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row>
    <row r="408" spans="1:30"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row>
    <row r="409" spans="1:30"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row>
    <row r="410" spans="1:3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row>
    <row r="411" spans="1:30"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row>
    <row r="412" spans="1:30"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row>
    <row r="413" spans="1:30"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row>
    <row r="414" spans="1:30"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row>
    <row r="415" spans="1:30"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row>
    <row r="416" spans="1:30"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row>
    <row r="417" spans="1:30"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row>
    <row r="418" spans="1:30"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row>
    <row r="419" spans="1:30"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row>
    <row r="420" spans="1:3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row>
    <row r="421" spans="1:30"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row>
    <row r="422" spans="1:30"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row>
    <row r="423" spans="1:30"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row>
    <row r="424" spans="1:30"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row>
    <row r="425" spans="1:30"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row>
    <row r="426" spans="1:30"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row>
    <row r="427" spans="1:30"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row>
    <row r="428" spans="1:30"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row>
    <row r="429" spans="1:30"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row>
    <row r="430" spans="1: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row>
    <row r="431" spans="1:30"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row>
    <row r="432" spans="1:30"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row>
    <row r="433" spans="1:30"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row>
    <row r="434" spans="1:30"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row>
    <row r="435" spans="1:30"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row>
    <row r="436" spans="1:30"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row>
    <row r="437" spans="1:30"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row>
    <row r="438" spans="1:30"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row>
    <row r="439" spans="1:30"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row>
    <row r="440" spans="1:3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row>
    <row r="441" spans="1:30"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row>
    <row r="442" spans="1:30"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row>
    <row r="443" spans="1:30"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row>
    <row r="444" spans="1:30"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row>
    <row r="445" spans="1:30"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row>
    <row r="446" spans="1:30"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row>
    <row r="447" spans="1:30"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row>
    <row r="448" spans="1:30"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row>
    <row r="449" spans="1:30"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row>
    <row r="450" spans="1:3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row>
    <row r="451" spans="1:30"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row>
    <row r="452" spans="1:30"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row>
    <row r="453" spans="1:30"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row>
    <row r="454" spans="1:30"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row>
    <row r="455" spans="1:30"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row>
    <row r="456" spans="1:30"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row>
    <row r="457" spans="1:30"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row>
    <row r="458" spans="1:30"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row>
    <row r="459" spans="1:30"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row>
    <row r="460" spans="1:3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row>
    <row r="461" spans="1:30"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row>
    <row r="462" spans="1:30"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row>
    <row r="463" spans="1:30"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row>
    <row r="464" spans="1:30"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row>
    <row r="465" spans="1:30"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row>
    <row r="466" spans="1:30"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row>
    <row r="467" spans="1:30"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row>
    <row r="468" spans="1:30"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row>
    <row r="469" spans="1:30"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row>
    <row r="470" spans="1:3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row>
    <row r="471" spans="1:30"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row>
    <row r="472" spans="1:30"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row>
    <row r="473" spans="1:30"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row>
    <row r="474" spans="1:30"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row>
    <row r="475" spans="1:30"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row>
    <row r="476" spans="1:30"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row>
    <row r="477" spans="1:30"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row>
    <row r="478" spans="1:30"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row>
    <row r="479" spans="1:30"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row>
    <row r="480" spans="1:3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row>
    <row r="481" spans="1:30"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row>
    <row r="482" spans="1:30"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row>
    <row r="483" spans="1:30"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row>
    <row r="484" spans="1:30"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row>
    <row r="485" spans="1:30"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row>
    <row r="486" spans="1:30"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row>
    <row r="487" spans="1:30"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row>
    <row r="488" spans="1:30"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row>
    <row r="489" spans="1:30"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row>
    <row r="490" spans="1:3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row>
    <row r="491" spans="1:30"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row>
    <row r="492" spans="1:30"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row>
    <row r="493" spans="1:30"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row>
    <row r="494" spans="1:30"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row>
    <row r="495" spans="1:30"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row>
    <row r="496" spans="1:30"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row>
    <row r="497" spans="1:30"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row>
    <row r="498" spans="1:30"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row>
    <row r="499" spans="1:30"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row>
    <row r="500" spans="1:3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row>
    <row r="501" spans="1:30"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row>
    <row r="502" spans="1:30"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row>
    <row r="503" spans="1:30"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row>
    <row r="504" spans="1:30"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row>
    <row r="505" spans="1:30"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row>
    <row r="506" spans="1:30"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row>
    <row r="507" spans="1:30"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row>
    <row r="508" spans="1:30"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row>
    <row r="509" spans="1:30"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row>
    <row r="510" spans="1:3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row>
    <row r="511" spans="1:30"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row>
    <row r="512" spans="1:30"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row>
    <row r="513" spans="1:30"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row>
    <row r="514" spans="1:30"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row>
    <row r="515" spans="1:30"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row>
    <row r="516" spans="1:30"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row>
    <row r="517" spans="1:30"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row>
    <row r="518" spans="1:30"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row>
    <row r="519" spans="1:30"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row>
    <row r="520" spans="1:3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row>
    <row r="521" spans="1:30"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row>
    <row r="522" spans="1:30"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row>
    <row r="523" spans="1:30"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row>
    <row r="524" spans="1:30"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row>
    <row r="525" spans="1:30"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row>
    <row r="526" spans="1:30"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row>
    <row r="527" spans="1:30"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row>
    <row r="528" spans="1:30"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row>
    <row r="529" spans="1:30"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row>
    <row r="530" spans="1: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row>
    <row r="531" spans="1:30"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row>
    <row r="532" spans="1:30"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row>
    <row r="533" spans="1:30"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row>
    <row r="534" spans="1:30"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row>
    <row r="535" spans="1:30"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row>
    <row r="536" spans="1:30"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row>
    <row r="537" spans="1:30"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row>
    <row r="538" spans="1:30"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row>
    <row r="539" spans="1:30"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row>
    <row r="540" spans="1:3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row>
    <row r="541" spans="1:30"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row>
    <row r="542" spans="1:30"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row>
    <row r="543" spans="1:30"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row>
    <row r="544" spans="1:30"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row>
    <row r="545" spans="1:30"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row>
    <row r="546" spans="1:30"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row>
    <row r="547" spans="1:30"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row>
    <row r="548" spans="1:30"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row>
    <row r="549" spans="1:30"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row>
    <row r="550" spans="1:3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row>
    <row r="551" spans="1:30"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row>
    <row r="552" spans="1:30"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row>
    <row r="553" spans="1:30"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row>
    <row r="554" spans="1:30"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row>
    <row r="555" spans="1:30"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row>
    <row r="556" spans="1:30"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row>
    <row r="557" spans="1:30"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row>
    <row r="558" spans="1:30"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row>
    <row r="559" spans="1:30"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row>
    <row r="560" spans="1:3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row>
    <row r="561" spans="1:30"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row>
    <row r="562" spans="1:30"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row>
    <row r="563" spans="1:30"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row>
    <row r="564" spans="1:30"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row>
    <row r="565" spans="1:30"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row>
    <row r="566" spans="1:30"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row>
    <row r="567" spans="1:30"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row>
    <row r="568" spans="1:30"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row>
    <row r="569" spans="1:30"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row>
    <row r="570" spans="1:3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row>
    <row r="571" spans="1:30"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row>
    <row r="572" spans="1:30"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row>
    <row r="573" spans="1:30"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row>
    <row r="574" spans="1:30"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row>
    <row r="575" spans="1:30"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row>
    <row r="576" spans="1:30"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row>
    <row r="577" spans="1:30"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row>
    <row r="578" spans="1:30"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row>
    <row r="579" spans="1:30"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row>
    <row r="580" spans="1:3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row>
    <row r="581" spans="1:30"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row>
    <row r="582" spans="1:30"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row>
    <row r="583" spans="1:30"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row>
    <row r="584" spans="1:30"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row>
    <row r="585" spans="1:30"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row>
    <row r="586" spans="1:30"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row>
    <row r="587" spans="1:30"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row>
    <row r="588" spans="1:30"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row>
    <row r="589" spans="1:30"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row>
    <row r="590" spans="1:3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row>
    <row r="591" spans="1:30"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row>
    <row r="592" spans="1:30"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row>
    <row r="593" spans="1:30"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row>
    <row r="594" spans="1:30"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row>
    <row r="595" spans="1:30"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row>
    <row r="596" spans="1:30"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row>
    <row r="597" spans="1:30"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row>
    <row r="598" spans="1:30"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row>
    <row r="599" spans="1:30"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row>
    <row r="600" spans="1:3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row>
    <row r="601" spans="1:30"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row>
    <row r="602" spans="1:30"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row>
    <row r="603" spans="1:30"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row>
    <row r="604" spans="1:30"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row>
    <row r="605" spans="1:30"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row>
    <row r="606" spans="1:30"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row>
    <row r="607" spans="1:30"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row>
    <row r="608" spans="1:30"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row>
    <row r="609" spans="1:30"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row>
    <row r="610" spans="1:3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row>
    <row r="611" spans="1:30"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row>
    <row r="612" spans="1:30"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row>
    <row r="613" spans="1:30"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row>
    <row r="614" spans="1:30"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row>
    <row r="615" spans="1:30"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row>
    <row r="616" spans="1:30"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row>
    <row r="617" spans="1:30"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row>
    <row r="618" spans="1:30"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row>
    <row r="619" spans="1:30"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row>
    <row r="620" spans="1:3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row>
    <row r="621" spans="1:30"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row>
    <row r="622" spans="1:30"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row>
    <row r="623" spans="1:30"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row>
    <row r="624" spans="1:30"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row>
    <row r="625" spans="1:30"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row>
    <row r="626" spans="1:30"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row>
    <row r="627" spans="1:30"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row>
    <row r="628" spans="1:30"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row>
    <row r="629" spans="1:30"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row>
    <row r="630" spans="1: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row>
    <row r="631" spans="1:30"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row>
    <row r="632" spans="1:30"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row>
    <row r="633" spans="1:30"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row>
    <row r="634" spans="1:30"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row>
    <row r="635" spans="1:30"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row>
    <row r="636" spans="1:30"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row>
    <row r="637" spans="1:30"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row>
    <row r="638" spans="1:30"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row>
    <row r="639" spans="1:30"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row>
    <row r="640" spans="1:3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row>
    <row r="641" spans="1:30"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row>
    <row r="642" spans="1:30"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row>
    <row r="643" spans="1:30"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row>
    <row r="644" spans="1:30"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row>
    <row r="645" spans="1:30"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row>
    <row r="646" spans="1:30"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row>
    <row r="647" spans="1:30"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row>
    <row r="648" spans="1:30"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row>
    <row r="649" spans="1:30"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row>
    <row r="650" spans="1:3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row>
    <row r="651" spans="1:30"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row>
    <row r="652" spans="1:30"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row>
    <row r="653" spans="1:30"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row>
    <row r="654" spans="1:30"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row>
    <row r="655" spans="1:30"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row>
    <row r="656" spans="1:30"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row>
    <row r="657" spans="1:30"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row>
    <row r="658" spans="1:30"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row>
    <row r="659" spans="1:30"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row>
    <row r="660" spans="1:3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row>
    <row r="661" spans="1:30"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row>
    <row r="662" spans="1:30"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row>
    <row r="663" spans="1:30"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row>
    <row r="664" spans="1:30"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row>
    <row r="665" spans="1:30"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row>
    <row r="666" spans="1:30"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row>
    <row r="667" spans="1:30"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row>
    <row r="668" spans="1:30"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row>
    <row r="669" spans="1:30"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row>
    <row r="670" spans="1:3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row>
    <row r="671" spans="1:30"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row>
    <row r="672" spans="1:30"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row>
    <row r="673" spans="1:30"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row>
    <row r="674" spans="1:30"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row>
    <row r="675" spans="1:30"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row>
    <row r="676" spans="1:30"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row>
    <row r="677" spans="1:30"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row>
    <row r="678" spans="1:30"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row>
    <row r="679" spans="1:30"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row>
    <row r="680" spans="1:3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row>
    <row r="681" spans="1:30"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row>
    <row r="682" spans="1:30"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row>
    <row r="683" spans="1:30"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row>
    <row r="684" spans="1:30"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row>
    <row r="685" spans="1:30"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row>
    <row r="686" spans="1:30"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row>
    <row r="687" spans="1:30"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row>
    <row r="688" spans="1:30"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row>
    <row r="689" spans="1:30"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row>
    <row r="690" spans="1:3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row>
    <row r="691" spans="1:30"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row>
    <row r="692" spans="1:30"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row>
    <row r="693" spans="1:30"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row>
    <row r="694" spans="1:30"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row>
    <row r="695" spans="1:30"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row>
    <row r="696" spans="1:30"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row>
    <row r="697" spans="1:30"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row>
    <row r="698" spans="1:30"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row>
    <row r="699" spans="1:30"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row>
    <row r="700" spans="1:3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row>
    <row r="701" spans="1:30"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row>
    <row r="702" spans="1:30"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row>
    <row r="703" spans="1:30"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row>
    <row r="704" spans="1:30"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row>
    <row r="705" spans="1:30"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row>
    <row r="706" spans="1:30"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row>
    <row r="707" spans="1:30"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row>
    <row r="708" spans="1:30"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row>
    <row r="709" spans="1:30"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row>
    <row r="710" spans="1:3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row>
    <row r="711" spans="1:30"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row>
    <row r="712" spans="1:30"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row>
    <row r="713" spans="1:30"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row>
    <row r="714" spans="1:30"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row>
    <row r="715" spans="1:30"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row>
    <row r="716" spans="1:30"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row>
    <row r="717" spans="1:30"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row>
    <row r="718" spans="1:30"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row>
    <row r="719" spans="1:30"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row>
    <row r="720" spans="1:3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row>
    <row r="721" spans="1:30"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row>
    <row r="722" spans="1:30"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row>
    <row r="723" spans="1:30"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row>
    <row r="724" spans="1:30"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row>
    <row r="725" spans="1:30"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row>
    <row r="726" spans="1:30"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row>
    <row r="727" spans="1:30"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row>
    <row r="728" spans="1:30"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row>
    <row r="729" spans="1:30"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row>
    <row r="730" spans="1: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row>
    <row r="731" spans="1:30"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row>
    <row r="732" spans="1:30"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row>
    <row r="733" spans="1:30"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row>
    <row r="734" spans="1:30"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row>
    <row r="735" spans="1:30"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row>
    <row r="736" spans="1:30"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row>
    <row r="737" spans="1:30"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row>
    <row r="738" spans="1:30"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row>
    <row r="739" spans="1:30"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row>
    <row r="740" spans="1:3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row>
    <row r="741" spans="1:30"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row>
    <row r="742" spans="1:30"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row>
    <row r="743" spans="1:30"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row>
    <row r="744" spans="1:30"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row>
    <row r="745" spans="1:30"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row>
    <row r="746" spans="1:30"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row>
    <row r="747" spans="1:30"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row>
    <row r="748" spans="1:30"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row>
    <row r="749" spans="1:30"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row>
    <row r="750" spans="1:3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row>
    <row r="751" spans="1:30"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row>
    <row r="752" spans="1:30"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row>
    <row r="753" spans="1:30"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row>
    <row r="754" spans="1:30"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row>
    <row r="755" spans="1:30"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row>
    <row r="756" spans="1:30"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row>
    <row r="757" spans="1:30"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row>
    <row r="758" spans="1:30"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row>
    <row r="759" spans="1:30"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row>
    <row r="760" spans="1:3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row>
    <row r="761" spans="1:30"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row>
    <row r="762" spans="1:30"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row>
    <row r="763" spans="1:30"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row>
    <row r="764" spans="1:30"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row>
    <row r="765" spans="1:30"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row>
    <row r="766" spans="1:30"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row>
    <row r="767" spans="1:30"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row>
    <row r="768" spans="1:30"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row>
    <row r="769" spans="1:30"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row>
    <row r="770" spans="1:3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row>
    <row r="771" spans="1:30"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row>
    <row r="772" spans="1:30"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row>
    <row r="773" spans="1:30"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row>
    <row r="774" spans="1:30"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row>
    <row r="775" spans="1:30"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row>
    <row r="776" spans="1:30"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row>
    <row r="777" spans="1:30"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row>
    <row r="778" spans="1:30"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row>
    <row r="779" spans="1:30"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row>
    <row r="780" spans="1:3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row>
    <row r="781" spans="1:30"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row>
    <row r="782" spans="1:30"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row>
    <row r="783" spans="1:30"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row>
    <row r="784" spans="1:30"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row>
    <row r="785" spans="1:30"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row>
    <row r="786" spans="1:30"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row>
    <row r="787" spans="1:30"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row>
    <row r="788" spans="1:30"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row>
    <row r="789" spans="1:30"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row>
    <row r="790" spans="1:3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row>
    <row r="791" spans="1:30"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row>
    <row r="792" spans="1:30"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row>
    <row r="793" spans="1:30"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row>
    <row r="794" spans="1:30"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row>
    <row r="795" spans="1:30"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row>
    <row r="796" spans="1:30"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row>
    <row r="797" spans="1:30"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row>
    <row r="798" spans="1:30"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row>
    <row r="799" spans="1:30"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row>
    <row r="800" spans="1:3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row>
    <row r="801" spans="1:30"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row>
    <row r="802" spans="1:30"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row>
    <row r="803" spans="1:30"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row>
    <row r="804" spans="1:30"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row>
    <row r="805" spans="1:30"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row>
    <row r="806" spans="1:30"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row>
    <row r="807" spans="1:30"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row>
    <row r="808" spans="1:30"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row>
    <row r="809" spans="1:30"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row>
    <row r="810" spans="1:3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row>
    <row r="811" spans="1:30"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row>
    <row r="812" spans="1:30"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row>
    <row r="813" spans="1:30"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row>
    <row r="814" spans="1:30"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row>
    <row r="815" spans="1:30"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row>
    <row r="816" spans="1:30"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row>
    <row r="817" spans="1:30"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row>
    <row r="818" spans="1:30"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row>
    <row r="819" spans="1:30"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row>
    <row r="820" spans="1:3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row>
    <row r="821" spans="1:30"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row>
    <row r="822" spans="1:30"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row>
    <row r="823" spans="1:30"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row>
    <row r="824" spans="1:30"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row>
    <row r="825" spans="1:30"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row>
    <row r="826" spans="1:30"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row>
    <row r="827" spans="1:30"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row>
    <row r="828" spans="1:30"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row>
    <row r="829" spans="1:30"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row>
    <row r="830" spans="1: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row>
    <row r="831" spans="1:30"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row>
    <row r="832" spans="1:30"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row>
    <row r="833" spans="1:30"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row>
    <row r="834" spans="1:30"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row>
    <row r="835" spans="1:30"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row>
    <row r="836" spans="1:30"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row>
    <row r="837" spans="1:30"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row>
    <row r="838" spans="1:30"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row>
    <row r="839" spans="1:30"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row>
    <row r="840" spans="1:3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row>
    <row r="841" spans="1:30"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row>
    <row r="842" spans="1:30"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row>
    <row r="843" spans="1:30"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row>
    <row r="844" spans="1:30"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row>
    <row r="845" spans="1:30"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row>
    <row r="846" spans="1:30"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row>
    <row r="847" spans="1:30"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row>
    <row r="848" spans="1:30"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row>
    <row r="849" spans="1:30"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row>
    <row r="850" spans="1:3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row>
    <row r="851" spans="1:30"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row>
    <row r="852" spans="1:30"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row>
    <row r="853" spans="1:30"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row>
    <row r="854" spans="1:30"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row>
    <row r="855" spans="1:30"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row>
    <row r="856" spans="1:30"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row>
    <row r="857" spans="1:30"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row>
    <row r="858" spans="1:30"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row>
    <row r="859" spans="1:30"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row>
    <row r="860" spans="1:3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row>
    <row r="861" spans="1:30"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row>
    <row r="862" spans="1:30"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row>
    <row r="863" spans="1:30"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row>
    <row r="864" spans="1:30"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row>
    <row r="865" spans="1:30"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row>
    <row r="866" spans="1:30"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row>
    <row r="867" spans="1:30"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row>
    <row r="868" spans="1:30"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row>
    <row r="869" spans="1:30"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row>
    <row r="870" spans="1:3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row>
    <row r="871" spans="1:30"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row>
    <row r="872" spans="1:30"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row>
    <row r="873" spans="1:30"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row>
    <row r="874" spans="1:30"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row>
    <row r="875" spans="1:30"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row>
    <row r="876" spans="1:30"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row>
    <row r="877" spans="1:30"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row>
    <row r="878" spans="1:30"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row>
    <row r="879" spans="1:30"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row>
    <row r="880" spans="1:3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row>
    <row r="881" spans="1:30"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row>
    <row r="882" spans="1:30"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row>
    <row r="883" spans="1:30"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row>
    <row r="884" spans="1:30"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row>
    <row r="885" spans="1:30"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row>
    <row r="886" spans="1:30"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row>
    <row r="887" spans="1:30"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row>
    <row r="888" spans="1:30"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row>
    <row r="889" spans="1:30"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row>
    <row r="890" spans="1:3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row>
    <row r="891" spans="1:30"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row>
    <row r="892" spans="1:30"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row>
    <row r="893" spans="1:30"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row>
    <row r="894" spans="1:30"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row>
    <row r="895" spans="1:30"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row>
    <row r="896" spans="1:30"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row>
    <row r="897" spans="1:30"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row>
    <row r="898" spans="1:30"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row>
    <row r="899" spans="1:30"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row>
    <row r="900" spans="1:3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row>
    <row r="901" spans="1:30"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row>
    <row r="902" spans="1:30"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row>
    <row r="903" spans="1:30"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row>
    <row r="904" spans="1:30"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row>
    <row r="905" spans="1:30"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row>
    <row r="906" spans="1:30"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row>
    <row r="907" spans="1:30"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row>
    <row r="908" spans="1:30"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row>
    <row r="909" spans="1:30"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row>
    <row r="910" spans="1:3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row>
    <row r="911" spans="1:30"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row>
    <row r="912" spans="1:30"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row>
    <row r="913" spans="1:30"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row>
    <row r="914" spans="1:30"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row>
    <row r="915" spans="1:30"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row>
    <row r="916" spans="1:30"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row>
    <row r="917" spans="1:30"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row>
    <row r="918" spans="1:30"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row>
    <row r="919" spans="1:30"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row>
    <row r="920" spans="1:3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row>
    <row r="921" spans="1:30"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row>
    <row r="922" spans="1:30"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row>
    <row r="923" spans="1:30"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row>
    <row r="924" spans="1:30"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row>
    <row r="925" spans="1:30"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row>
    <row r="926" spans="1:30"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row>
    <row r="927" spans="1:30"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row>
    <row r="928" spans="1:30"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row>
    <row r="929" spans="1:30"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row>
    <row r="930" spans="1: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row>
    <row r="931" spans="1:30"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row>
    <row r="932" spans="1:30"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row>
    <row r="933" spans="1:30"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row>
    <row r="934" spans="1:30"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row>
    <row r="935" spans="1:30"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row>
    <row r="936" spans="1:30"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row>
    <row r="937" spans="1:30"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row>
    <row r="938" spans="1:30"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row>
    <row r="939" spans="1:30"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row>
    <row r="940" spans="1:3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row>
    <row r="941" spans="1:30"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row>
    <row r="942" spans="1:30"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row>
    <row r="943" spans="1:30"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row>
    <row r="944" spans="1:30"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row>
    <row r="945" spans="1:30"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row>
    <row r="946" spans="1:30"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row>
    <row r="947" spans="1:30"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row>
    <row r="948" spans="1:30"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row>
    <row r="949" spans="1:30"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row>
    <row r="950" spans="1:3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row>
    <row r="951" spans="1:30"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row>
    <row r="952" spans="1:30"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row>
    <row r="953" spans="1:30"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row>
    <row r="954" spans="1:30"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row>
    <row r="955" spans="1:30"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row>
    <row r="956" spans="1:30"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row>
    <row r="957" spans="1:30"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row>
    <row r="958" spans="1:30"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row>
    <row r="959" spans="1:30"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row>
    <row r="960" spans="1:3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row>
    <row r="961" spans="1:30"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row>
    <row r="962" spans="1:30"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row>
    <row r="963" spans="1:30"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row>
    <row r="964" spans="1:30"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row>
    <row r="965" spans="1:30"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row>
    <row r="966" spans="1:30"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row>
    <row r="967" spans="1:30"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row>
    <row r="968" spans="1:30"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row>
    <row r="969" spans="1:30"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row>
    <row r="970" spans="1:3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row>
    <row r="971" spans="1:30"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row>
    <row r="972" spans="1:30"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row>
    <row r="973" spans="1:30"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row>
    <row r="974" spans="1:30"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row>
    <row r="975" spans="1:30"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row>
    <row r="976" spans="1:30"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row>
    <row r="977" spans="1:30"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row>
    <row r="978" spans="1:30"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row>
    <row r="979" spans="1:30"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row>
    <row r="980" spans="1:3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row>
    <row r="981" spans="1:30"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row>
    <row r="982" spans="1:30"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row>
    <row r="983" spans="1:30"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row>
    <row r="984" spans="1:30"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row>
    <row r="985" spans="1:30"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row>
    <row r="986" spans="1:30"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row>
    <row r="987" spans="1:30"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row>
    <row r="988" spans="1:30"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row>
    <row r="989" spans="1:30"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row>
    <row r="990" spans="1:3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row>
    <row r="991" spans="1:30"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row>
    <row r="992" spans="1:30"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row>
    <row r="993" spans="1:30"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row>
    <row r="994" spans="1:30"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row>
    <row r="995" spans="1:30"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row>
    <row r="996" spans="1:30"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row>
    <row r="997" spans="1:30"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c r="AD997" s="7"/>
    </row>
    <row r="998" spans="1:30"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c r="AB998" s="7"/>
      <c r="AC998" s="7"/>
      <c r="AD998" s="7"/>
    </row>
    <row r="999" spans="1:30"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c r="AB999" s="7"/>
      <c r="AC999" s="7"/>
      <c r="AD999" s="7"/>
    </row>
    <row r="1000" spans="1:30"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c r="AB1000" s="7"/>
      <c r="AC1000" s="7"/>
      <c r="AD1000" s="7"/>
    </row>
    <row r="1001" spans="1:30" ht="15.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c r="AD1001" s="7"/>
    </row>
    <row r="1002" spans="1:30" ht="15.7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c r="AB1002" s="7"/>
      <c r="AC1002" s="7"/>
      <c r="AD1002" s="7"/>
    </row>
    <row r="1003" spans="1:30" ht="15.7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c r="AB1003" s="7"/>
      <c r="AC1003" s="7"/>
      <c r="AD1003" s="7"/>
    </row>
    <row r="1004" spans="1:30" ht="15.7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c r="AB1004" s="7"/>
      <c r="AC1004" s="7"/>
      <c r="AD1004" s="7"/>
    </row>
    <row r="1005" spans="1:30" ht="15.7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c r="AB1005" s="7"/>
      <c r="AC1005" s="7"/>
      <c r="AD1005" s="7"/>
    </row>
    <row r="1006" spans="1:30" ht="15.7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c r="AB1006" s="7"/>
      <c r="AC1006" s="7"/>
      <c r="AD1006" s="7"/>
    </row>
    <row r="1007" spans="1:30" ht="15.7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c r="AB1007" s="7"/>
      <c r="AC1007" s="7"/>
      <c r="AD1007" s="7"/>
    </row>
    <row r="1008" spans="1:30" ht="15.75"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c r="AB1008" s="7"/>
      <c r="AC1008" s="7"/>
      <c r="AD1008" s="7"/>
    </row>
    <row r="1009" spans="1:30" ht="15.75"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c r="AC1009" s="7"/>
      <c r="AD1009" s="7"/>
    </row>
    <row r="1010" spans="1:30" ht="15.75"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c r="AC1010" s="7"/>
      <c r="AD1010" s="7"/>
    </row>
    <row r="1011" spans="1:30" ht="15.75"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c r="AB1011" s="7"/>
      <c r="AC1011" s="7"/>
      <c r="AD1011" s="7"/>
    </row>
    <row r="1012" spans="1:30" ht="15.75"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c r="AB1012" s="7"/>
      <c r="AC1012" s="7"/>
      <c r="AD1012" s="7"/>
    </row>
    <row r="1013" spans="1:30" ht="15.75"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c r="AB1013" s="7"/>
      <c r="AC1013" s="7"/>
      <c r="AD1013" s="7"/>
    </row>
    <row r="1014" spans="1:30" ht="15.75"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c r="AB1014" s="7"/>
      <c r="AC1014" s="7"/>
      <c r="AD1014" s="7"/>
    </row>
    <row r="1015" spans="1:30" ht="15.75"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c r="AB1015" s="7"/>
      <c r="AC1015" s="7"/>
      <c r="AD1015" s="7"/>
    </row>
    <row r="1016" spans="1:30" ht="15.75"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c r="AB1016" s="7"/>
      <c r="AC1016" s="7"/>
      <c r="AD1016" s="7"/>
    </row>
    <row r="1017" spans="1:30" ht="15.75"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c r="AB1017" s="7"/>
      <c r="AC1017" s="7"/>
      <c r="AD1017" s="7"/>
    </row>
    <row r="1018" spans="1:30" ht="15.75"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c r="AB1018" s="7"/>
      <c r="AC1018" s="7"/>
      <c r="AD1018" s="7"/>
    </row>
    <row r="1019" spans="1:30" ht="15.75" customHeight="1">
      <c r="A1019" s="7"/>
      <c r="B1019" s="7"/>
      <c r="C1019" s="7"/>
      <c r="D1019" s="7"/>
      <c r="E1019" s="7"/>
      <c r="F1019" s="7"/>
      <c r="G1019" s="7"/>
      <c r="H1019" s="7"/>
      <c r="I1019" s="7"/>
      <c r="J1019" s="7"/>
      <c r="K1019" s="7"/>
      <c r="L1019" s="7"/>
      <c r="M1019" s="7"/>
      <c r="N1019" s="7"/>
      <c r="O1019" s="7"/>
      <c r="P1019" s="7"/>
      <c r="Q1019" s="7"/>
      <c r="R1019" s="7"/>
      <c r="S1019" s="7"/>
      <c r="T1019" s="7"/>
      <c r="U1019" s="7"/>
      <c r="V1019" s="7"/>
      <c r="W1019" s="7"/>
      <c r="X1019" s="7"/>
      <c r="Y1019" s="7"/>
      <c r="Z1019" s="7"/>
      <c r="AA1019" s="7"/>
      <c r="AB1019" s="7"/>
      <c r="AC1019" s="7"/>
      <c r="AD1019" s="7"/>
    </row>
    <row r="1020" spans="1:30" ht="15.75" customHeight="1">
      <c r="A1020" s="7"/>
      <c r="B1020" s="7"/>
      <c r="C1020" s="7"/>
      <c r="D1020" s="7"/>
      <c r="E1020" s="7"/>
      <c r="F1020" s="7"/>
      <c r="G1020" s="7"/>
      <c r="H1020" s="7"/>
      <c r="I1020" s="7"/>
      <c r="J1020" s="7"/>
      <c r="K1020" s="7"/>
      <c r="L1020" s="7"/>
      <c r="M1020" s="7"/>
      <c r="N1020" s="7"/>
      <c r="O1020" s="7"/>
      <c r="P1020" s="7"/>
      <c r="Q1020" s="7"/>
      <c r="R1020" s="7"/>
      <c r="S1020" s="7"/>
      <c r="T1020" s="7"/>
      <c r="U1020" s="7"/>
      <c r="V1020" s="7"/>
      <c r="W1020" s="7"/>
      <c r="X1020" s="7"/>
      <c r="Y1020" s="7"/>
      <c r="Z1020" s="7"/>
      <c r="AA1020" s="7"/>
      <c r="AB1020" s="7"/>
      <c r="AC1020" s="7"/>
      <c r="AD1020" s="7"/>
    </row>
    <row r="1021" spans="1:30" ht="15.75" customHeight="1">
      <c r="A1021" s="7"/>
      <c r="B1021" s="7"/>
      <c r="C1021" s="7"/>
      <c r="D1021" s="7"/>
      <c r="E1021" s="7"/>
      <c r="F1021" s="7"/>
      <c r="G1021" s="7"/>
      <c r="H1021" s="7"/>
      <c r="I1021" s="7"/>
      <c r="J1021" s="7"/>
      <c r="K1021" s="7"/>
      <c r="L1021" s="7"/>
      <c r="M1021" s="7"/>
      <c r="N1021" s="7"/>
      <c r="O1021" s="7"/>
      <c r="P1021" s="7"/>
      <c r="Q1021" s="7"/>
      <c r="R1021" s="7"/>
      <c r="S1021" s="7"/>
      <c r="T1021" s="7"/>
      <c r="U1021" s="7"/>
      <c r="V1021" s="7"/>
      <c r="W1021" s="7"/>
      <c r="X1021" s="7"/>
      <c r="Y1021" s="7"/>
      <c r="Z1021" s="7"/>
      <c r="AA1021" s="7"/>
      <c r="AB1021" s="7"/>
      <c r="AC1021" s="7"/>
      <c r="AD1021" s="7"/>
    </row>
    <row r="1022" spans="1:30" ht="15.75" customHeight="1">
      <c r="A1022" s="7"/>
      <c r="B1022" s="7"/>
      <c r="C1022" s="7"/>
      <c r="D1022" s="7"/>
      <c r="E1022" s="7"/>
      <c r="F1022" s="7"/>
      <c r="G1022" s="7"/>
      <c r="H1022" s="7"/>
      <c r="I1022" s="7"/>
      <c r="J1022" s="7"/>
      <c r="K1022" s="7"/>
      <c r="L1022" s="7"/>
      <c r="M1022" s="7"/>
      <c r="N1022" s="7"/>
      <c r="O1022" s="7"/>
      <c r="P1022" s="7"/>
      <c r="Q1022" s="7"/>
      <c r="R1022" s="7"/>
      <c r="S1022" s="7"/>
      <c r="T1022" s="7"/>
      <c r="U1022" s="7"/>
      <c r="V1022" s="7"/>
      <c r="W1022" s="7"/>
      <c r="X1022" s="7"/>
      <c r="Y1022" s="7"/>
      <c r="Z1022" s="7"/>
      <c r="AA1022" s="7"/>
      <c r="AB1022" s="7"/>
      <c r="AC1022" s="7"/>
      <c r="AD1022" s="7"/>
    </row>
    <row r="1023" spans="1:30" ht="15.75" customHeight="1">
      <c r="A1023" s="7"/>
      <c r="B1023" s="7"/>
      <c r="C1023" s="7"/>
      <c r="D1023" s="7"/>
      <c r="E1023" s="7"/>
      <c r="F1023" s="7"/>
      <c r="G1023" s="7"/>
      <c r="H1023" s="7"/>
      <c r="I1023" s="7"/>
      <c r="J1023" s="7"/>
      <c r="K1023" s="7"/>
      <c r="L1023" s="7"/>
      <c r="M1023" s="7"/>
      <c r="N1023" s="7"/>
      <c r="O1023" s="7"/>
      <c r="P1023" s="7"/>
      <c r="Q1023" s="7"/>
      <c r="R1023" s="7"/>
      <c r="S1023" s="7"/>
      <c r="T1023" s="7"/>
      <c r="U1023" s="7"/>
      <c r="V1023" s="7"/>
      <c r="W1023" s="7"/>
      <c r="X1023" s="7"/>
      <c r="Y1023" s="7"/>
      <c r="Z1023" s="7"/>
      <c r="AA1023" s="7"/>
      <c r="AB1023" s="7"/>
      <c r="AC1023" s="7"/>
      <c r="AD1023" s="7"/>
    </row>
    <row r="1024" spans="1:30" ht="15.75" customHeight="1">
      <c r="A1024" s="7"/>
      <c r="B1024" s="7"/>
      <c r="C1024" s="7"/>
      <c r="D1024" s="7"/>
      <c r="E1024" s="7"/>
      <c r="F1024" s="7"/>
      <c r="G1024" s="7"/>
      <c r="H1024" s="7"/>
      <c r="I1024" s="7"/>
      <c r="J1024" s="7"/>
      <c r="K1024" s="7"/>
      <c r="L1024" s="7"/>
      <c r="M1024" s="7"/>
      <c r="N1024" s="7"/>
      <c r="O1024" s="7"/>
      <c r="P1024" s="7"/>
      <c r="Q1024" s="7"/>
      <c r="R1024" s="7"/>
      <c r="S1024" s="7"/>
      <c r="T1024" s="7"/>
      <c r="U1024" s="7"/>
      <c r="V1024" s="7"/>
      <c r="W1024" s="7"/>
      <c r="X1024" s="7"/>
      <c r="Y1024" s="7"/>
      <c r="Z1024" s="7"/>
      <c r="AA1024" s="7"/>
      <c r="AB1024" s="7"/>
      <c r="AC1024" s="7"/>
      <c r="AD1024" s="7"/>
    </row>
    <row r="1025" spans="1:30" ht="15.75" customHeight="1">
      <c r="A1025" s="7"/>
      <c r="B1025" s="7"/>
      <c r="C1025" s="7"/>
      <c r="D1025" s="7"/>
      <c r="E1025" s="7"/>
      <c r="F1025" s="7"/>
      <c r="G1025" s="7"/>
      <c r="H1025" s="7"/>
      <c r="I1025" s="7"/>
      <c r="J1025" s="7"/>
      <c r="K1025" s="7"/>
      <c r="L1025" s="7"/>
      <c r="M1025" s="7"/>
      <c r="N1025" s="7"/>
      <c r="O1025" s="7"/>
      <c r="P1025" s="7"/>
      <c r="Q1025" s="7"/>
      <c r="R1025" s="7"/>
      <c r="S1025" s="7"/>
      <c r="T1025" s="7"/>
      <c r="U1025" s="7"/>
      <c r="V1025" s="7"/>
      <c r="W1025" s="7"/>
      <c r="X1025" s="7"/>
      <c r="Y1025" s="7"/>
      <c r="Z1025" s="7"/>
      <c r="AA1025" s="7"/>
      <c r="AB1025" s="7"/>
      <c r="AC1025" s="7"/>
      <c r="AD1025" s="7"/>
    </row>
    <row r="1026" spans="1:30" ht="15.75" customHeight="1">
      <c r="A1026" s="7"/>
      <c r="B1026" s="7"/>
      <c r="C1026" s="7"/>
      <c r="D1026" s="7"/>
      <c r="E1026" s="7"/>
      <c r="F1026" s="7"/>
      <c r="G1026" s="7"/>
      <c r="H1026" s="7"/>
      <c r="I1026" s="7"/>
      <c r="J1026" s="7"/>
      <c r="K1026" s="7"/>
      <c r="L1026" s="7"/>
      <c r="M1026" s="7"/>
      <c r="N1026" s="7"/>
      <c r="O1026" s="7"/>
      <c r="P1026" s="7"/>
      <c r="Q1026" s="7"/>
      <c r="R1026" s="7"/>
      <c r="S1026" s="7"/>
      <c r="T1026" s="7"/>
      <c r="U1026" s="7"/>
      <c r="V1026" s="7"/>
      <c r="W1026" s="7"/>
      <c r="X1026" s="7"/>
      <c r="Y1026" s="7"/>
      <c r="Z1026" s="7"/>
      <c r="AA1026" s="7"/>
      <c r="AB1026" s="7"/>
      <c r="AC1026" s="7"/>
      <c r="AD1026" s="7"/>
    </row>
    <row r="1027" spans="1:30" ht="15.75" customHeight="1">
      <c r="A1027" s="7"/>
      <c r="B1027" s="7"/>
      <c r="C1027" s="7"/>
      <c r="D1027" s="7"/>
      <c r="E1027" s="7"/>
      <c r="F1027" s="7"/>
      <c r="G1027" s="7"/>
      <c r="H1027" s="7"/>
      <c r="I1027" s="7"/>
      <c r="J1027" s="7"/>
      <c r="K1027" s="7"/>
      <c r="L1027" s="7"/>
      <c r="M1027" s="7"/>
      <c r="N1027" s="7"/>
      <c r="O1027" s="7"/>
      <c r="P1027" s="7"/>
      <c r="Q1027" s="7"/>
      <c r="R1027" s="7"/>
      <c r="S1027" s="7"/>
      <c r="T1027" s="7"/>
      <c r="U1027" s="7"/>
      <c r="V1027" s="7"/>
      <c r="W1027" s="7"/>
      <c r="X1027" s="7"/>
      <c r="Y1027" s="7"/>
      <c r="Z1027" s="7"/>
      <c r="AA1027" s="7"/>
      <c r="AB1027" s="7"/>
      <c r="AC1027" s="7"/>
      <c r="AD1027" s="7"/>
    </row>
    <row r="1028" spans="1:30" ht="15.75" customHeight="1">
      <c r="A1028" s="7"/>
      <c r="B1028" s="7"/>
      <c r="C1028" s="7"/>
      <c r="D1028" s="7"/>
      <c r="E1028" s="7"/>
      <c r="F1028" s="7"/>
      <c r="G1028" s="7"/>
      <c r="H1028" s="7"/>
      <c r="I1028" s="7"/>
      <c r="J1028" s="7"/>
      <c r="K1028" s="7"/>
      <c r="L1028" s="7"/>
      <c r="M1028" s="7"/>
      <c r="N1028" s="7"/>
      <c r="O1028" s="7"/>
      <c r="P1028" s="7"/>
      <c r="Q1028" s="7"/>
      <c r="R1028" s="7"/>
      <c r="S1028" s="7"/>
      <c r="T1028" s="7"/>
      <c r="U1028" s="7"/>
      <c r="V1028" s="7"/>
      <c r="W1028" s="7"/>
      <c r="X1028" s="7"/>
      <c r="Y1028" s="7"/>
      <c r="Z1028" s="7"/>
      <c r="AA1028" s="7"/>
      <c r="AB1028" s="7"/>
      <c r="AC1028" s="7"/>
      <c r="AD1028" s="7"/>
    </row>
    <row r="1029" spans="1:30" ht="15.75" customHeight="1">
      <c r="A1029" s="7"/>
      <c r="B1029" s="7"/>
      <c r="C1029" s="7"/>
      <c r="D1029" s="7"/>
      <c r="E1029" s="7"/>
      <c r="F1029" s="7"/>
      <c r="G1029" s="7"/>
      <c r="H1029" s="7"/>
      <c r="I1029" s="7"/>
      <c r="J1029" s="7"/>
      <c r="K1029" s="7"/>
      <c r="L1029" s="7"/>
      <c r="M1029" s="7"/>
      <c r="N1029" s="7"/>
      <c r="O1029" s="7"/>
      <c r="P1029" s="7"/>
      <c r="Q1029" s="7"/>
      <c r="R1029" s="7"/>
      <c r="S1029" s="7"/>
      <c r="T1029" s="7"/>
      <c r="U1029" s="7"/>
      <c r="V1029" s="7"/>
      <c r="W1029" s="7"/>
      <c r="X1029" s="7"/>
      <c r="Y1029" s="7"/>
      <c r="Z1029" s="7"/>
      <c r="AA1029" s="7"/>
      <c r="AB1029" s="7"/>
      <c r="AC1029" s="7"/>
      <c r="AD1029" s="7"/>
    </row>
    <row r="1030" spans="1:30" ht="15.75" customHeight="1">
      <c r="A1030" s="7"/>
      <c r="B1030" s="7"/>
      <c r="C1030" s="7"/>
      <c r="D1030" s="7"/>
      <c r="E1030" s="7"/>
      <c r="F1030" s="7"/>
      <c r="G1030" s="7"/>
      <c r="H1030" s="7"/>
      <c r="I1030" s="7"/>
      <c r="J1030" s="7"/>
      <c r="K1030" s="7"/>
      <c r="L1030" s="7"/>
      <c r="M1030" s="7"/>
      <c r="N1030" s="7"/>
      <c r="O1030" s="7"/>
      <c r="P1030" s="7"/>
      <c r="Q1030" s="7"/>
      <c r="R1030" s="7"/>
      <c r="S1030" s="7"/>
      <c r="T1030" s="7"/>
      <c r="U1030" s="7"/>
      <c r="V1030" s="7"/>
      <c r="W1030" s="7"/>
      <c r="X1030" s="7"/>
      <c r="Y1030" s="7"/>
      <c r="Z1030" s="7"/>
      <c r="AA1030" s="7"/>
      <c r="AB1030" s="7"/>
      <c r="AC1030" s="7"/>
      <c r="AD1030" s="7"/>
    </row>
    <row r="1031" spans="1:30" ht="15.75" customHeight="1">
      <c r="A1031" s="7"/>
      <c r="B1031" s="7"/>
      <c r="C1031" s="7"/>
      <c r="D1031" s="7"/>
      <c r="E1031" s="7"/>
      <c r="F1031" s="7"/>
      <c r="G1031" s="7"/>
      <c r="H1031" s="7"/>
      <c r="I1031" s="7"/>
      <c r="J1031" s="7"/>
      <c r="K1031" s="7"/>
      <c r="L1031" s="7"/>
      <c r="M1031" s="7"/>
      <c r="N1031" s="7"/>
      <c r="O1031" s="7"/>
      <c r="P1031" s="7"/>
      <c r="Q1031" s="7"/>
      <c r="R1031" s="7"/>
      <c r="S1031" s="7"/>
      <c r="T1031" s="7"/>
      <c r="U1031" s="7"/>
      <c r="V1031" s="7"/>
      <c r="W1031" s="7"/>
      <c r="X1031" s="7"/>
      <c r="Y1031" s="7"/>
      <c r="Z1031" s="7"/>
      <c r="AA1031" s="7"/>
      <c r="AB1031" s="7"/>
      <c r="AC1031" s="7"/>
      <c r="AD1031" s="7"/>
    </row>
    <row r="1032" spans="1:30" ht="15.75" customHeight="1">
      <c r="A1032" s="7"/>
      <c r="B1032" s="7"/>
      <c r="C1032" s="7"/>
      <c r="D1032" s="7"/>
      <c r="E1032" s="7"/>
      <c r="F1032" s="7"/>
      <c r="G1032" s="7"/>
      <c r="H1032" s="7"/>
      <c r="I1032" s="7"/>
      <c r="J1032" s="7"/>
      <c r="K1032" s="7"/>
      <c r="L1032" s="7"/>
      <c r="M1032" s="7"/>
      <c r="N1032" s="7"/>
      <c r="O1032" s="7"/>
      <c r="P1032" s="7"/>
      <c r="Q1032" s="7"/>
      <c r="R1032" s="7"/>
      <c r="S1032" s="7"/>
      <c r="T1032" s="7"/>
      <c r="U1032" s="7"/>
      <c r="V1032" s="7"/>
      <c r="W1032" s="7"/>
      <c r="X1032" s="7"/>
      <c r="Y1032" s="7"/>
      <c r="Z1032" s="7"/>
      <c r="AA1032" s="7"/>
      <c r="AB1032" s="7"/>
      <c r="AC1032" s="7"/>
      <c r="AD1032" s="7"/>
    </row>
    <row r="1033" spans="1:30" ht="15.75" customHeight="1">
      <c r="A1033" s="7"/>
      <c r="B1033" s="7"/>
      <c r="C1033" s="7"/>
      <c r="D1033" s="7"/>
      <c r="E1033" s="7"/>
      <c r="F1033" s="7"/>
      <c r="G1033" s="7"/>
      <c r="H1033" s="7"/>
      <c r="I1033" s="7"/>
      <c r="J1033" s="7"/>
      <c r="K1033" s="7"/>
      <c r="L1033" s="7"/>
      <c r="M1033" s="7"/>
      <c r="N1033" s="7"/>
      <c r="O1033" s="7"/>
      <c r="P1033" s="7"/>
      <c r="Q1033" s="7"/>
      <c r="R1033" s="7"/>
      <c r="S1033" s="7"/>
      <c r="T1033" s="7"/>
      <c r="U1033" s="7"/>
      <c r="V1033" s="7"/>
      <c r="W1033" s="7"/>
      <c r="X1033" s="7"/>
      <c r="Y1033" s="7"/>
      <c r="Z1033" s="7"/>
      <c r="AA1033" s="7"/>
      <c r="AB1033" s="7"/>
      <c r="AC1033" s="7"/>
      <c r="AD1033" s="7"/>
    </row>
    <row r="1034" spans="1:30" ht="15.75" customHeight="1">
      <c r="A1034" s="7"/>
      <c r="B1034" s="7"/>
      <c r="C1034" s="7"/>
      <c r="D1034" s="7"/>
      <c r="E1034" s="7"/>
      <c r="F1034" s="7"/>
      <c r="G1034" s="7"/>
      <c r="H1034" s="7"/>
      <c r="I1034" s="7"/>
      <c r="J1034" s="7"/>
      <c r="K1034" s="7"/>
      <c r="L1034" s="7"/>
      <c r="M1034" s="7"/>
      <c r="N1034" s="7"/>
      <c r="O1034" s="7"/>
      <c r="P1034" s="7"/>
      <c r="Q1034" s="7"/>
      <c r="R1034" s="7"/>
      <c r="S1034" s="7"/>
      <c r="T1034" s="7"/>
      <c r="U1034" s="7"/>
      <c r="V1034" s="7"/>
      <c r="W1034" s="7"/>
      <c r="X1034" s="7"/>
      <c r="Y1034" s="7"/>
      <c r="Z1034" s="7"/>
      <c r="AA1034" s="7"/>
      <c r="AB1034" s="7"/>
      <c r="AC1034" s="7"/>
      <c r="AD1034" s="7"/>
    </row>
    <row r="1035" spans="1:30" ht="15.75" customHeight="1">
      <c r="A1035" s="7"/>
      <c r="B1035" s="7"/>
      <c r="C1035" s="7"/>
      <c r="D1035" s="7"/>
      <c r="E1035" s="7"/>
      <c r="F1035" s="7"/>
      <c r="G1035" s="7"/>
      <c r="H1035" s="7"/>
      <c r="I1035" s="7"/>
      <c r="J1035" s="7"/>
      <c r="K1035" s="7"/>
      <c r="L1035" s="7"/>
      <c r="M1035" s="7"/>
      <c r="N1035" s="7"/>
      <c r="O1035" s="7"/>
      <c r="P1035" s="7"/>
      <c r="Q1035" s="7"/>
      <c r="R1035" s="7"/>
      <c r="S1035" s="7"/>
      <c r="T1035" s="7"/>
      <c r="U1035" s="7"/>
      <c r="V1035" s="7"/>
      <c r="W1035" s="7"/>
      <c r="X1035" s="7"/>
      <c r="Y1035" s="7"/>
      <c r="Z1035" s="7"/>
      <c r="AA1035" s="7"/>
      <c r="AB1035" s="7"/>
      <c r="AC1035" s="7"/>
      <c r="AD1035" s="7"/>
    </row>
    <row r="1036" spans="1:30" ht="15.75" customHeight="1">
      <c r="A1036" s="7"/>
      <c r="B1036" s="7"/>
      <c r="C1036" s="7"/>
      <c r="D1036" s="7"/>
      <c r="E1036" s="7"/>
      <c r="F1036" s="7"/>
      <c r="G1036" s="7"/>
      <c r="H1036" s="7"/>
      <c r="I1036" s="7"/>
      <c r="J1036" s="7"/>
      <c r="K1036" s="7"/>
      <c r="L1036" s="7"/>
      <c r="M1036" s="7"/>
      <c r="N1036" s="7"/>
      <c r="O1036" s="7"/>
      <c r="P1036" s="7"/>
      <c r="Q1036" s="7"/>
      <c r="R1036" s="7"/>
      <c r="S1036" s="7"/>
      <c r="T1036" s="7"/>
      <c r="U1036" s="7"/>
      <c r="V1036" s="7"/>
      <c r="W1036" s="7"/>
      <c r="X1036" s="7"/>
      <c r="Y1036" s="7"/>
      <c r="Z1036" s="7"/>
      <c r="AA1036" s="7"/>
      <c r="AB1036" s="7"/>
      <c r="AC1036" s="7"/>
      <c r="AD1036" s="7"/>
    </row>
    <row r="1037" spans="1:30" ht="15.75" customHeight="1">
      <c r="A1037" s="7"/>
      <c r="B1037" s="7"/>
      <c r="C1037" s="7"/>
      <c r="D1037" s="7"/>
      <c r="E1037" s="7"/>
      <c r="F1037" s="7"/>
      <c r="G1037" s="7"/>
      <c r="H1037" s="7"/>
      <c r="I1037" s="7"/>
      <c r="J1037" s="7"/>
      <c r="K1037" s="7"/>
      <c r="L1037" s="7"/>
      <c r="M1037" s="7"/>
      <c r="N1037" s="7"/>
      <c r="O1037" s="7"/>
      <c r="P1037" s="7"/>
      <c r="Q1037" s="7"/>
      <c r="R1037" s="7"/>
      <c r="S1037" s="7"/>
      <c r="T1037" s="7"/>
      <c r="U1037" s="7"/>
      <c r="V1037" s="7"/>
      <c r="W1037" s="7"/>
      <c r="X1037" s="7"/>
      <c r="Y1037" s="7"/>
      <c r="Z1037" s="7"/>
      <c r="AA1037" s="7"/>
      <c r="AB1037" s="7"/>
      <c r="AC1037" s="7"/>
      <c r="AD1037" s="7"/>
    </row>
    <row r="1038" spans="1:30" ht="15.75" customHeight="1">
      <c r="A1038" s="7"/>
      <c r="B1038" s="7"/>
      <c r="C1038" s="7"/>
      <c r="D1038" s="7"/>
      <c r="E1038" s="7"/>
      <c r="F1038" s="7"/>
      <c r="G1038" s="7"/>
      <c r="H1038" s="7"/>
      <c r="I1038" s="7"/>
      <c r="J1038" s="7"/>
      <c r="K1038" s="7"/>
      <c r="L1038" s="7"/>
      <c r="M1038" s="7"/>
      <c r="N1038" s="7"/>
      <c r="O1038" s="7"/>
      <c r="P1038" s="7"/>
      <c r="Q1038" s="7"/>
      <c r="R1038" s="7"/>
      <c r="S1038" s="7"/>
      <c r="T1038" s="7"/>
      <c r="U1038" s="7"/>
      <c r="V1038" s="7"/>
      <c r="W1038" s="7"/>
      <c r="X1038" s="7"/>
      <c r="Y1038" s="7"/>
      <c r="Z1038" s="7"/>
      <c r="AA1038" s="7"/>
      <c r="AB1038" s="7"/>
      <c r="AC1038" s="7"/>
      <c r="AD1038" s="7"/>
    </row>
  </sheetData>
  <mergeCells count="1">
    <mergeCell ref="E6:J6"/>
  </mergeCells>
  <pageMargins left="0.25" right="0.25" top="0.75" bottom="0.75" header="0.3" footer="0.3"/>
  <pageSetup paperSize="9" scale="57" fitToHeight="0" orientation="landscape" horizontalDpi="4294967293" r:id="rId1"/>
  <rowBreaks count="1" manualBreakCount="1">
    <brk id="4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5F10D-0EDE-4C2E-8D67-622DE3836672}">
  <dimension ref="A2:I41"/>
  <sheetViews>
    <sheetView topLeftCell="A10" workbookViewId="0">
      <selection activeCell="D32" sqref="D32"/>
    </sheetView>
  </sheetViews>
  <sheetFormatPr defaultRowHeight="13"/>
  <cols>
    <col min="2" max="2" width="47" bestFit="1" customWidth="1"/>
    <col min="3" max="3" width="9.09765625" style="105"/>
    <col min="4" max="4" width="13.3984375" style="105" customWidth="1"/>
    <col min="5" max="5" width="9.09765625" style="105"/>
    <col min="6" max="6" width="12.09765625" style="105" customWidth="1"/>
    <col min="7" max="8" width="12" style="105" bestFit="1" customWidth="1"/>
    <col min="9" max="9" width="9.09765625" style="105"/>
  </cols>
  <sheetData>
    <row r="2" spans="1:8">
      <c r="B2" t="s">
        <v>131</v>
      </c>
    </row>
    <row r="3" spans="1:8" ht="40.5" customHeight="1">
      <c r="D3" s="105" t="s">
        <v>136</v>
      </c>
      <c r="F3" s="107"/>
      <c r="G3" s="107"/>
      <c r="H3" s="107"/>
    </row>
    <row r="4" spans="1:8">
      <c r="B4" t="s">
        <v>132</v>
      </c>
    </row>
    <row r="5" spans="1:8">
      <c r="A5">
        <v>1</v>
      </c>
      <c r="B5" t="s">
        <v>133</v>
      </c>
      <c r="D5" s="105">
        <f>'Council Budget'!O46+'Council Budget'!O29</f>
        <v>61173</v>
      </c>
    </row>
    <row r="6" spans="1:8">
      <c r="A6">
        <v>2</v>
      </c>
      <c r="B6" t="s">
        <v>134</v>
      </c>
      <c r="D6" s="105">
        <f>'Council Budget'!O69</f>
        <v>46250</v>
      </c>
    </row>
    <row r="7" spans="1:8">
      <c r="A7">
        <v>3</v>
      </c>
      <c r="B7" t="s">
        <v>135</v>
      </c>
      <c r="D7" s="105">
        <f>SUM('Council Budget'!O58:O68)</f>
        <v>12000</v>
      </c>
    </row>
    <row r="9" spans="1:8">
      <c r="B9" t="s">
        <v>137</v>
      </c>
      <c r="D9" s="105">
        <f>SUM(D5:D7)</f>
        <v>119423</v>
      </c>
    </row>
    <row r="11" spans="1:8">
      <c r="B11" t="s">
        <v>129</v>
      </c>
      <c r="D11" s="105">
        <f>'Council Budget'!C87-'Council Budget'!M55</f>
        <v>66102.27</v>
      </c>
    </row>
    <row r="13" spans="1:8">
      <c r="B13" t="s">
        <v>140</v>
      </c>
      <c r="D13" s="105">
        <f>D9-D11</f>
        <v>53320.729999999996</v>
      </c>
    </row>
    <row r="15" spans="1:8">
      <c r="B15" t="s">
        <v>113</v>
      </c>
      <c r="D15">
        <f>'Council Budget'!C97</f>
        <v>1122.9000000000001</v>
      </c>
      <c r="F15"/>
      <c r="G15"/>
      <c r="H15"/>
    </row>
    <row r="17" spans="2:8">
      <c r="B17" t="s">
        <v>138</v>
      </c>
      <c r="D17" s="105">
        <f>D13/D15</f>
        <v>47.484842817704148</v>
      </c>
    </row>
    <row r="19" spans="2:8">
      <c r="B19" t="s">
        <v>139</v>
      </c>
      <c r="D19" s="105">
        <f>'Council Budget'!C99</f>
        <v>40.11</v>
      </c>
    </row>
    <row r="21" spans="2:8">
      <c r="B21" t="s">
        <v>127</v>
      </c>
      <c r="D21" s="106">
        <f>D17/D19-1</f>
        <v>0.18386544048128028</v>
      </c>
      <c r="F21" s="106"/>
      <c r="G21" s="106"/>
      <c r="H21" s="106"/>
    </row>
    <row r="24" spans="2:8">
      <c r="B24" t="s">
        <v>141</v>
      </c>
    </row>
    <row r="25" spans="2:8">
      <c r="B25" t="s">
        <v>142</v>
      </c>
      <c r="F25" s="105">
        <v>3000</v>
      </c>
    </row>
    <row r="26" spans="2:8">
      <c r="B26" t="s">
        <v>143</v>
      </c>
      <c r="F26" s="105">
        <v>300</v>
      </c>
    </row>
    <row r="27" spans="2:8">
      <c r="B27" t="s">
        <v>144</v>
      </c>
      <c r="F27" s="105">
        <v>2400</v>
      </c>
    </row>
    <row r="28" spans="2:8">
      <c r="B28" t="s">
        <v>145</v>
      </c>
      <c r="F28" s="105">
        <v>300</v>
      </c>
    </row>
    <row r="30" spans="2:8">
      <c r="F30" s="108">
        <f>SUM(F25:F28)</f>
        <v>6000</v>
      </c>
    </row>
    <row r="32" spans="2:8">
      <c r="B32" t="s">
        <v>152</v>
      </c>
      <c r="D32" s="105">
        <f>D19*1.05</f>
        <v>42.115500000000004</v>
      </c>
    </row>
    <row r="33" spans="2:4">
      <c r="B33" t="s">
        <v>113</v>
      </c>
      <c r="D33">
        <f>D15</f>
        <v>1122.9000000000001</v>
      </c>
    </row>
    <row r="34" spans="2:4">
      <c r="B34" t="s">
        <v>149</v>
      </c>
      <c r="D34" s="105">
        <f>D32*D33</f>
        <v>47291.494950000008</v>
      </c>
    </row>
    <row r="36" spans="2:4">
      <c r="B36" t="s">
        <v>150</v>
      </c>
      <c r="D36" s="105">
        <f>D13</f>
        <v>53320.729999999996</v>
      </c>
    </row>
    <row r="38" spans="2:4">
      <c r="B38" t="s">
        <v>151</v>
      </c>
      <c r="D38" s="105">
        <f>D34-D36</f>
        <v>-6029.2350499999884</v>
      </c>
    </row>
    <row r="40" spans="2:4">
      <c r="B40" t="s">
        <v>153</v>
      </c>
      <c r="D40" s="109">
        <f>D6/D5</f>
        <v>0.75605250682490643</v>
      </c>
    </row>
    <row r="41" spans="2:4">
      <c r="B41" t="s">
        <v>154</v>
      </c>
      <c r="D41" s="110">
        <f>D40*12</f>
        <v>9.0726300818988772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How to use the spreadsheet</vt:lpstr>
      <vt:lpstr>Summary</vt:lpstr>
      <vt:lpstr>Council Budget</vt:lpstr>
      <vt:lpstr>Calculations</vt:lpstr>
      <vt:lpstr>'Council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Savill</dc:creator>
  <cp:lastModifiedBy>Parish Clerk</cp:lastModifiedBy>
  <cp:lastPrinted>2024-11-25T15:48:15Z</cp:lastPrinted>
  <dcterms:created xsi:type="dcterms:W3CDTF">2024-11-20T14:56:40Z</dcterms:created>
  <dcterms:modified xsi:type="dcterms:W3CDTF">2024-12-16T09:05:23Z</dcterms:modified>
</cp:coreProperties>
</file>